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封面" sheetId="4" r:id="rId1"/>
    <sheet name="限价" sheetId="1" r:id="rId2"/>
    <sheet name="清单" sheetId="5" r:id="rId3"/>
  </sheets>
  <definedNames>
    <definedName name="_xlnm.Print_Titles" localSheetId="1">限价!$1:$1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<sst xmlns="http://schemas.openxmlformats.org/spreadsheetml/2006/main" count="437" uniqueCount="163">
  <si>
    <r>
      <rPr>
        <u/>
        <sz val="22"/>
        <color rgb="FF000000"/>
        <rFont val="宋体"/>
        <charset val="134"/>
      </rPr>
      <t xml:space="preserve">景典·龙都二区二标段 </t>
    </r>
    <r>
      <rPr>
        <sz val="22"/>
        <color rgb="FF000000"/>
        <rFont val="宋体"/>
        <charset val="134"/>
      </rPr>
      <t>工程临时设施劳务分包</t>
    </r>
  </si>
  <si>
    <t>竞争性比选最高限价</t>
  </si>
  <si>
    <t>招标限价（税前造价）</t>
  </si>
  <si>
    <t>(小写):</t>
  </si>
  <si>
    <t/>
  </si>
  <si>
    <t>(大写):</t>
  </si>
  <si>
    <t xml:space="preserve">其中:安全文明施工费  </t>
  </si>
  <si>
    <t xml:space="preserve">          (大写):</t>
  </si>
  <si>
    <t>定价小组成员：</t>
  </si>
  <si>
    <t>定价小组副组长：</t>
  </si>
  <si>
    <t>定价小组组长：</t>
  </si>
  <si>
    <t>时间：       年        月       日</t>
  </si>
  <si>
    <t>景典·龙都二区二标段临时设施工程量清单</t>
  </si>
  <si>
    <t>序号</t>
  </si>
  <si>
    <t>项目名称</t>
  </si>
  <si>
    <t>项目特征</t>
  </si>
  <si>
    <t>单位</t>
  </si>
  <si>
    <t>暂定工程量</t>
  </si>
  <si>
    <t>综合单价</t>
  </si>
  <si>
    <t>合价</t>
  </si>
  <si>
    <t>备注</t>
  </si>
  <si>
    <t>一</t>
  </si>
  <si>
    <t>土建部分</t>
  </si>
  <si>
    <t>场地平整</t>
  </si>
  <si>
    <t>[项目特征]
1.土石类别:综合考虑
2.弃土运距:投标人自行考虑
3.取土运距:投标人自行考虑
4.其他:满足设计及规范要求
[工作内容]
1.土石方挖填
2.场地找平
3.场内运输</t>
  </si>
  <si>
    <t>m2</t>
  </si>
  <si>
    <t>坑槽土石方开挖</t>
  </si>
  <si>
    <t>[项目特征]
1.土石类别:土石比1:1
2.开挖方式:综合考虑
3.挖土石深度:综合考虑
4.场内运距:投标人自行考虑
5.其他:满足设计及规范要求
[工作内容]
1.排地表水
2.土石方开挖
3.围护(挡土板)及拆除
4.基底钎探
5.场内运输</t>
  </si>
  <si>
    <t>m3</t>
  </si>
  <si>
    <t>施工道25cm厚片石铺装</t>
  </si>
  <si>
    <t>[项目特征]
1.片石规格:100-250mm厚内
2.铺设厚度：250mm                                                                               
3.运距及铺设方式:投标人自行考虑
4.其他:满足设计及规范要求
[工作内容]
1.场地找平
2.场内运输</t>
  </si>
  <si>
    <t>施工道5cm厚碎石垫层</t>
  </si>
  <si>
    <t>[项目特征]
1.碎石规格:10-50mm厚内
2.铺设厚度：50mm厚                                      3.运距及铺设方式:投标人自行考虑
4.其他:满足设计及规范要求
[工作内容]
1.场地找平
2.场内运输</t>
  </si>
  <si>
    <t>加固钢板</t>
  </si>
  <si>
    <t>[项目特征]
1.钢板厚度:20mm
2.铺设方式:机械吊装
[工作内容]
1.运输、吊装、铺设</t>
  </si>
  <si>
    <t>T</t>
  </si>
  <si>
    <t>3#临时大门口电缆沟加固砼</t>
  </si>
  <si>
    <t>[项目特征]
1.混凝土种类:自拌砼
2.混凝土强度等级:C20
3.泵送及浇筑方式:各种方式综合考虑
[工作内容]
1.混凝土制作、运输、浇筑、振捣、养护</t>
  </si>
  <si>
    <t>施工道20cm厚混凝土道路</t>
  </si>
  <si>
    <t xml:space="preserve">[项目特征]
1.混凝土种类:自拌砼
2.混凝土强度等级:C20
3.泵送及浇筑方式:各种方式综合考虑
[工作内容]
1.混凝土制作、运输、浇筑、振捣、养护
</t>
  </si>
  <si>
    <t>车辆冲洗槽浇C30砼</t>
  </si>
  <si>
    <t>[项目特征]
1.混凝土种类:自拌砼
2.混凝土强度等级:C30
3.钢筋规格：规格详临设施工图
4.泵送及浇筑方式:各种方式综合考虑
[工作内容]
1.混凝土制作、运输、浇筑、振捣、养护
2钢筋制作、运输、安装</t>
  </si>
  <si>
    <t>施工围挡(基础）</t>
  </si>
  <si>
    <t>[项目特征]
1.混凝土种类:自拌砼
2.基础钢筋：满足图集规范要求要求
3.混凝土强度等级:C25
4.泵送及浇筑方式:各种方式综合考虑               
[工作内容]
1.混凝土制作、运输、浇筑、振捣、养护
2.钢筋制作、运输、安装</t>
  </si>
  <si>
    <t>大门钢架（包括制安）</t>
  </si>
  <si>
    <t>[项目特征]
1.钢材品种、规格:综合考虑
2.做法:详设计施工图
3.油漆种类及遍数:刷红丹防锈漆两遍，刷第一遍油性调和漆
[工作内容]
1.制作
2.运输
3.拼装
4.安装
5.探伤
6.油漆</t>
  </si>
  <si>
    <t>座</t>
  </si>
  <si>
    <t>模板</t>
  </si>
  <si>
    <t>[项目特征]
1.名称或部位:综合考虑
2.模板类型:综合考虑
3.其他:满足设计及规范要求
[工作内容]
1.模板制作
2.模板安装、拆除、整理堆放及场内外运输
3.清理模板粘结物及模内杂物、刷隔离剂等</t>
  </si>
  <si>
    <t>砖砌体</t>
  </si>
  <si>
    <t>[项目特征]
1.砖品种、规格、强度等级:配砖
2.砂浆强度等级、配合比:m10预拌砂浆
3.砂浆种类:预拌商品砂浆（干混）
4.其他:满足设计及规范要求
[工作内容]
1.砂浆制作、运输
2.砌砖
3.刮缝
4.材料运输</t>
  </si>
  <si>
    <t>抹灰</t>
  </si>
  <si>
    <t>[项目特征]
1.底层厚度、砂浆配合比:专用砂浆底层处理
2.面层厚度、砂浆配合比:提前一天洒水润湿渗入墙体8mm左右，15mm厚预拌m15抹灰砂浆，两遍成活
3.砂浆种类:预拌商品砂浆（干混）
4.其他:满足设计及规范要求
[工作内容]
1.基层清理
2.砂浆制作、运输
3.底层抹灰</t>
  </si>
  <si>
    <t>墙面贴砖</t>
  </si>
  <si>
    <t>[项目特征]
1.结合层:8mm厚瓷砖胶粘接层
2.面层:玻化砖(100*100）勾缝剂勾缝
3.其他:满足设计及规范要求
[工作内容]
1.基层清理
2.粘结层铺贴
3.面层安装
4.嵌缝</t>
  </si>
  <si>
    <t>车辆冲洗槽钢筋水箅子</t>
  </si>
  <si>
    <t>[项目特征]
盖板材质、规格:φ25螺纹钢焊接，间距5cm
工作内容：
1、钢筋制作安装</t>
  </si>
  <si>
    <t>m</t>
  </si>
  <si>
    <t>沉砂池基槽浇筑10cm厚C20垫层</t>
  </si>
  <si>
    <t>沉砂池预制盖板C25砼</t>
  </si>
  <si>
    <t>[项目特征]
1.混凝土种类:自拌砼
2.混凝土强度等级:C25
3.钢筋规格：规格详临设施工图
4.泵送及浇筑方式:各种方式综合考虑
[工作内容]
1.混凝土制作、运输、浇筑、振捣、养护
2钢筋制作、运输、安装</t>
  </si>
  <si>
    <t>10cm厚C25砼</t>
  </si>
  <si>
    <t>[项目特征]
1.混凝土种类:自拌砼
2.混凝土强度等级:C25
3.泵送及浇筑方式:各种方式综合考虑
[工作内容]
1.混凝土制作、运输、浇筑、振捣、养护</t>
  </si>
  <si>
    <t>标线</t>
  </si>
  <si>
    <t>[项目特征]
1.线宽:150mm
2.材料品种、规格、颜色:专用马路标线漆
3.部位：停车位、消防通道
[工作内容]
1.基层清理
2.涂刷</t>
  </si>
  <si>
    <t>隔断</t>
  </si>
  <si>
    <t>[项目特征]
1、隔板材料品种、规格：12mm抗倍特
[工作内容]
1.隔断运输、安装
2.嵌缝、塞口</t>
  </si>
  <si>
    <t>地面贴地砖</t>
  </si>
  <si>
    <t>[项目特征]
1.基层:钢筋混凝土楼面，表面清理干净
2.找平层：粗砂找平
3.结合层:20mm厚m20干硬性水泥砂浆粘合层,上洒2厚干水泥并洒清水适量
4.面层:玻化砖（防滑地砖）面层,白水泥浆擦缝(二楼以上部位为600*600）
5.砂浆种类:现拌水泥砂浆
6.其他:满足设计及规范要求
[工作内容]
1.基层处理
2.铺设结合层
3.面层铺设、磨边
4.嵌缝
5.刷防护材料
6.酸洗、打蜡
7.材料运输</t>
  </si>
  <si>
    <t>旗台</t>
  </si>
  <si>
    <t>[项目特征]
1.砖品种、规格、强度等级:mU10页岩砖
2.基础类型:100mmC20自拌混凝土
3.砂浆强度等级:m7.5水泥砂浆
4.面层材料种类:20mm黑金沙花岗石
5.截面尺寸：3000*900*800
6.字体材质、规格：水晶、钛金，500*500内（含），厚度：1.5mm
[工作内容]
1.砂浆制作、运输
2.砌砖
3.贴砖
4.材料运输
5、字体粘接</t>
  </si>
  <si>
    <t>不锈钢旗杆</t>
  </si>
  <si>
    <t>[项目特征]
1.材质、规格:76+63不锈钢圆钢，长度11米，壁厚2.5mm
2.其他:满足设计及规范要求
[工作内容]
1.制作、运输
2.安装</t>
  </si>
  <si>
    <t>根</t>
  </si>
  <si>
    <t>不锈钢栏杆</t>
  </si>
  <si>
    <t>[项目特征]
1.材质、规格:304不锈钢栏杆，φ25*2间距10cm，高度1.2m
2.其他:满足设计及规范要求
[工作内容]
1.制作、运输
2.安装</t>
  </si>
  <si>
    <t>600*600手孔井</t>
  </si>
  <si>
    <t>[项目特征]
1.垫层、基础材质及厚度:150mm混凝土C20
2.砌筑材料品种、规格、强度等级:m5水泥砂浆砌筑mU10页岩砖
3.勾缝、抹面要求:1:2水泥砂浆20mm厚
4.盖板材质、规格:600*600高分子复合井盖
[工作内容]
1.基础、垫层铺筑
2.井身砌筑
3.勾缝(抹面)
4.井盖安装</t>
  </si>
  <si>
    <t>生化池浇筑20cm厚C20垫层</t>
  </si>
  <si>
    <t>生化池顶板C20</t>
  </si>
  <si>
    <t>40mm厚φ700复合井盖</t>
  </si>
  <si>
    <t>[项目特征]
1.名称:40mm厚φ700复合井盖
[工作内容]
1.井盖安装</t>
  </si>
  <si>
    <t>套</t>
  </si>
  <si>
    <t>隔油池浇筑10cm厚C20垫层</t>
  </si>
  <si>
    <t>隔油池顶板C20</t>
  </si>
  <si>
    <t>大便器</t>
  </si>
  <si>
    <t>[项目特征]
1.材质:陶瓷
2.组装形式:详09S304-87
3.附件名称、数量:含脚踏阀及上下水附件
4.其他:满足设计及规范要求
[工作内容]
1.器具安装
2.附件安装</t>
  </si>
  <si>
    <t>小便器</t>
  </si>
  <si>
    <t>[项目特征]
1.材质:陶瓷
2.组装形式:详09S304-100
3.附件名称、数量:含龙头及上下水附件
4.其他:满足设计及规范要求
[工作内容]
1.器具安装
2.附件安装</t>
  </si>
  <si>
    <t>沟槽人工回填</t>
  </si>
  <si>
    <t xml:space="preserve"> [项目特征]
1.密实度要求:满足设计及规范要求
2.填方材料品种:满足设计及规范要求
3.填方粒径要求:满足设计及规范要求
4.填方来源、运距:综合考虑
5.其他:满足设计及规范要求
[工作内容]
1.运输
2.回填
3.压实</t>
  </si>
  <si>
    <t>排水沟</t>
  </si>
  <si>
    <t>[项目特征]
1.沟截面净空尺寸:详设计图纸
2.垫层材料种类、厚度:100厚C20混凝土垫层
3.混凝土强度等级、种类:砼排水沟
4.盖板材质、规格:600*400*40mm，复合水箅子
5.其他:满足设计及规范要求
[工作内容]
1.铺设垫层
2.模板及支撑制作、安装、拆除、堆放、运输及清理模内杂物、刷隔离剂等
3.混凝土制作、运输、浇筑、振捣、养护
4.刷防护材料
5.盖板安装</t>
  </si>
  <si>
    <t>二</t>
  </si>
  <si>
    <t>安装部分</t>
  </si>
  <si>
    <t>喷雾管道（加厚912管DE40）</t>
  </si>
  <si>
    <t>[项目特征]
1.安装部位:室外
2.介质:水
3.材质、规格:加厚912管DE40
4.压力试验及吹、洗设计要求:满足设计及规范要求
[工作内容]
1.管道安装
2.管件安装
3.塑料卡固定
4.压力试验
5.吹扫、冲洗
6.警示带铺设</t>
  </si>
  <si>
    <t>雾化喷头</t>
  </si>
  <si>
    <t>[项目特征]
1.名称:雾化喷头
2.安装部位:室外
[工作内容]
1.管道附件、阀门、喷头安装
2.水压试验</t>
  </si>
  <si>
    <t>自动排气阀DN25</t>
  </si>
  <si>
    <t>[项目特征]
1.类型:自动排气阀
2.规格:DN25
3.连接形式:螺纹连接
4.其他:满足设计及规范要求
[工作内容]
1.安装
2.调试</t>
  </si>
  <si>
    <t>水表DN25</t>
  </si>
  <si>
    <t>[项目特征]
1.类型:水表
2.安装部位(室内外):室外
3.型号、规格:DN25
[工作内容]
1.组装</t>
  </si>
  <si>
    <t>PPR25给水管</t>
  </si>
  <si>
    <t>[项目特征]
1.材质、规格:PPR25给水管道
2.压力试验及吹、洗、消毒设计要求:满足设计及规范要求
3.其他:符合设计及规范要求
[工作内容]
1.管道、管件安装
2.塑料卡固定
3.压力试验
4.吹扫、冲洗、消毒</t>
  </si>
  <si>
    <t>φ300 SN4双壁波纹管</t>
  </si>
  <si>
    <t>[项目特征]
1.安装部位:室外
2.介质:雨水、污水
3.材质、规格:φ300 SN4双壁波纹管
4.连接形式:承插粘接
5.压力试验及吹、洗设计要求:满足规范要求
[工作内容]
1.管道安装
2.管件安装
3.塑料卡固定
4.管道试验</t>
  </si>
  <si>
    <t>φ150PVC排水管</t>
  </si>
  <si>
    <t>[项目特征]
1.安装部位:室内
2.介质:污水
3.材质、规格:UPVC塑料排水管 DN150
4.连接形式:承插粘接
5.压力试验及吹、洗设计要求:满足规范要求
[工作内容]
1.管道安装
2.管件安装
3.塑料卡固定
4.管道试验</t>
  </si>
  <si>
    <t>φ200PVC排水管</t>
  </si>
  <si>
    <t>[项目特征]
1.安装部位:室内
2.介质:污水
3.材质、规格:UPVC塑料排水管 DN200
4.连接形式:承插粘接
5.压力试验及吹、洗设计要求:满足规范要求
[工作内容]
1.管道安装
2.管件安装
3.塑料卡固定
4.管道试验</t>
  </si>
  <si>
    <t>φ110PVC排水管</t>
  </si>
  <si>
    <t>[项目特征]
1.安装部位:室内
2.介质:污水
3.材质、规格:UPVC塑料排水管 DN110
4.连接形式:承插粘接
5.压力试验及吹、洗设计要求:满足规范要求
[工作内容]
1.管道安装
2.管件安装
3.塑料卡固定
4.管道试验</t>
  </si>
  <si>
    <t>消防管道DN65</t>
  </si>
  <si>
    <t>[项目特征]
1.材质、规格：镀锌钢管 DN65
2.安装部位:室外
[工作内容]
1.制作
2.安装</t>
  </si>
  <si>
    <t>消火栓</t>
  </si>
  <si>
    <t>[项目特征]
1.名称:室外地上式消火栓（普通型）
2.规格:综合考虑
[工作内容]
1.箱体及消火栓安装
2.配件安装</t>
  </si>
  <si>
    <t>给水PP-R管 DN20</t>
  </si>
  <si>
    <t>[项目特征]
1.安装部位:室内
2.介质:给水
3.材质、规格:PP-R管 DN20
4.连接形式:热熔连接
5.压力试验及吹、洗设计要求:满足规范要求
[工作内容]
1.管道安装
2.管件安装
3.塑料卡固定
4.压力试验
5.吹扫、冲洗</t>
  </si>
  <si>
    <t>给水PP-R管 DN32</t>
  </si>
  <si>
    <t>[项目特征]
1.安装部位:室内
2.介质:给水
3.材质、规格:PP-R管 DN32
4.连接形式:热熔连接
5.压力试验及吹、洗设计要求:满足规范要求
[工作内容]
1.管道安装
2.管件安装
3.塑料卡固定
4.压力试验
5.吹扫、冲洗</t>
  </si>
  <si>
    <t>给水PP-R管 DN40</t>
  </si>
  <si>
    <t>[项目特征]
1.安装部位:室内
2.介质:给水
3.材质、规格:PP-R管 DN40
4.连接形式:热熔连接
5.压力试验及吹、洗设计要求:满足规范要求
[工作内容]
1.管道安装
2.管件安装
3.塑料卡固定
4.压力试验
5.吹扫、冲洗</t>
  </si>
  <si>
    <t>水龙头安装</t>
  </si>
  <si>
    <t>[项目特征]
1.名称、规格:综合
2.其他:满足设计及规范要求
[工作内容]
1.安装、试水</t>
  </si>
  <si>
    <t>个</t>
  </si>
  <si>
    <t>1级配电箱</t>
  </si>
  <si>
    <t>[项目特征]
1.型号、参数：详图纸
2.规格:满足设计要求
3.安装方式:挂装、落地式
[工作内容]
1.本体安装
2.焊、压接线端子
3.补刷(喷)油漆
4.接地</t>
  </si>
  <si>
    <t>2级配电箱</t>
  </si>
  <si>
    <t>3级配电箱</t>
  </si>
  <si>
    <t>电缆YJY-0.6/1KV-4X185+1*95</t>
  </si>
  <si>
    <t>[项目特征]
1.规格：YJY-0.6/1KV-4X185+1*95
2.敷设方式、部位:穿管、埋地或桥架
[工作内容]
1.电缆敷设
2.揭(盖)盖板</t>
  </si>
  <si>
    <t>电缆YJY-0.6/1KV-4X95+1X50</t>
  </si>
  <si>
    <t>[项目特征]
1.规格：YJY-0.6/1KV-4X95+1X50
2.敷设方式、部位:穿管、埋地或桥架
[工作内容]
1.电缆敷设
2.揭(盖)盖板</t>
  </si>
  <si>
    <t>电缆YJY-0.6/1KV-4X50+1X25</t>
  </si>
  <si>
    <t>[项目特征]
1.规格：YJY-0.6/1KV-4X50+1X25
2.敷设方式、部位:穿管、埋地或桥架
[工作内容]
1.电缆敷设
2.揭(盖)盖板</t>
  </si>
  <si>
    <t>电线BV-0.45/0.75KV-3x4</t>
  </si>
  <si>
    <t>[项目特征]
1.规格:BV-0.45/0.75KV-3x4
2.敷设方式、部位:穿线
3.计量规则：按管道图纸尺寸计算
[工作内容]
1.电线穿管</t>
  </si>
  <si>
    <t>电线BV-0.45/0.75KV-3x2.5</t>
  </si>
  <si>
    <t>[项目特征]
1.规格:BV-0.45/0.75KV-3x2.5
2.敷设方式、部位:穿线
3.计量规则：按管道图纸尺寸计算
[工作内容]
1.电线穿管</t>
  </si>
  <si>
    <t>电线配管PC20</t>
  </si>
  <si>
    <t>[项目特征]
1.规格:PC20
2.敷设方式、部位:配管
3.计量规则：按管道图纸尺寸计算
[工作内容]
1.管道敷设</t>
  </si>
  <si>
    <t>插座</t>
  </si>
  <si>
    <t>[项目特征]
1.名称:插座
2.其他:满足设计及规范要求
[工作内容]
1.本体安装
2.接线</t>
  </si>
  <si>
    <t>开关</t>
  </si>
  <si>
    <t>[项目特征]
1.名称:单联单控明开关
2.其他:满足设计及规范要求
[工作内容]
1.本体安装
2.接线</t>
  </si>
  <si>
    <t>灯具</t>
  </si>
  <si>
    <t>[项目特征]
1.名称:荧光灯、扣板灯等综合
2.其他:满足设计及规范要求
[工作内容]
1.本体安装
2.接线</t>
  </si>
  <si>
    <t>三</t>
  </si>
  <si>
    <t>其他费用</t>
  </si>
  <si>
    <t>安全文明施工费</t>
  </si>
  <si>
    <t>计算规则：按照清单合价(一+二)*费率计取，安全文明施工费投标人不得修改。结算时按照给定费率按实计算。</t>
  </si>
  <si>
    <t>四</t>
  </si>
  <si>
    <t>税前造价</t>
  </si>
  <si>
    <t>一+二+三</t>
  </si>
  <si>
    <t>五</t>
  </si>
  <si>
    <t>税金</t>
  </si>
  <si>
    <t>计价基数（工程量）：四*税率</t>
  </si>
  <si>
    <t>六</t>
  </si>
  <si>
    <t>总价</t>
  </si>
  <si>
    <t>备注：说明：
1、本综合清单综合单价包括除安全文明施工费税金以外的所有费用。
2、本工程为综合单价包干，中标后不因任何原因调整。
3、本工程项目增值税税率为9%，若国家增值率规定发生变化，应根据规定进行调整。
4、本工程安全、文明施工费暂定66286.84元。费率按3.59%计取，结算时按实计算。
5、以上清单部分材料甲供，其余未说明的清单材料费用均包含在清单价内。                                                                     6、工程量计算规则：按照2013重庆清单量计算规则进行计算。</t>
  </si>
  <si>
    <t>%</t>
  </si>
  <si>
    <t>备注：说明：
1、本综合清单综合单价包括除安全文明施工费税金以外的所有费用。
2、本工程为综合单价包干，中标后不因任何原因调整。
3、本工程项目增值税税率为9%，若国家增值率规定发生变化，应根据规定进行调整。
4、本工程安全、文明施工费暂定66286.84元。费率按3.59%计取，结算时按实计算。
5、以上清单部分材料甲供，其余未说明的清单材料费用均包含在清单价内。                                                                                6、工程量计算规则：按照2013重庆清单量计算规则进行计算。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</si>
</sst>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[DBNum2][$RMB]General;[Red][DBNum2][$RMB]General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u/>
      <sz val="22"/>
      <color rgb="FF000000"/>
      <name val="宋体"/>
      <charset val="134"/>
    </font>
    <font>
      <sz val="22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9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wrapText="1"/>
    </xf>
    <xf numFmtId="176" fontId="19" fillId="0" borderId="3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right" wrapText="1"/>
    </xf>
    <xf numFmtId="178" fontId="19" fillId="0" borderId="0" xfId="0" applyNumberFormat="1" applyFont="1" applyFill="1" applyBorder="1" applyAlignment="1">
      <alignment wrapText="1"/>
    </xf>
    <xf numFmtId="178" fontId="19" fillId="0" borderId="3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5" workbookViewId="0">
      <selection activeCell="B11" sqref="B11:C11"/>
    </sheetView>
  </sheetViews>
  <sheetFormatPr defaultColWidth="9" defaultRowHeight="13.5" outlineLevelCol="2"/>
  <cols>
    <col min="1" max="1" width="27" style="46" customWidth="1"/>
    <col min="2" max="2" width="8.625" style="46" customWidth="1"/>
    <col min="3" max="3" width="52.375" style="46" customWidth="1"/>
    <col min="4" max="4" width="9" style="46"/>
    <col min="5" max="5" width="7.625" style="46" customWidth="1"/>
    <col min="6" max="16384" width="9" style="46"/>
  </cols>
  <sheetData>
    <row r="1" s="46" customFormat="1" ht="82" customHeight="1" spans="1:3">
      <c r="A1" s="47" t="s">
        <v>0</v>
      </c>
      <c r="B1" s="48"/>
      <c r="C1" s="48"/>
    </row>
    <row r="2" s="46" customFormat="1" ht="61" customHeight="1" spans="1:3">
      <c r="A2" s="49" t="s">
        <v>1</v>
      </c>
      <c r="B2" s="49"/>
      <c r="C2" s="49"/>
    </row>
    <row r="3" s="46" customFormat="1" ht="72" customHeight="1" spans="1:3">
      <c r="A3" s="50" t="s">
        <v>2</v>
      </c>
      <c r="B3" s="51" t="s">
        <v>3</v>
      </c>
      <c r="C3" s="52">
        <f>限价!G70</f>
        <v>2084861.35233</v>
      </c>
    </row>
    <row r="4" s="46" customFormat="1" ht="41" customHeight="1" spans="1:3">
      <c r="A4" s="53" t="s">
        <v>4</v>
      </c>
      <c r="B4" s="54" t="s">
        <v>5</v>
      </c>
      <c r="C4" s="55">
        <f>C3</f>
        <v>2084861.35233</v>
      </c>
    </row>
    <row r="5" s="46" customFormat="1" ht="37" customHeight="1" spans="1:3">
      <c r="A5" s="50" t="s">
        <v>6</v>
      </c>
      <c r="B5" s="56" t="s">
        <v>3</v>
      </c>
      <c r="C5" s="52">
        <f>限价!G66</f>
        <v>66286.837</v>
      </c>
    </row>
    <row r="6" s="46" customFormat="1" ht="43" customHeight="1" spans="1:3">
      <c r="A6" s="56"/>
      <c r="B6" s="56" t="s">
        <v>7</v>
      </c>
      <c r="C6" s="55">
        <f>C5</f>
        <v>66286.837</v>
      </c>
    </row>
    <row r="7" s="46" customFormat="1" ht="14.25" spans="1:3">
      <c r="A7" s="57"/>
      <c r="B7" s="58"/>
      <c r="C7" s="58"/>
    </row>
    <row r="8" s="46" customFormat="1" ht="14.25" spans="1:3">
      <c r="A8" s="58"/>
      <c r="B8" s="58"/>
      <c r="C8" s="58"/>
    </row>
    <row r="9" s="46" customFormat="1" ht="14.25" spans="1:3">
      <c r="A9" s="58" t="s">
        <v>4</v>
      </c>
      <c r="B9" s="59" t="s">
        <v>4</v>
      </c>
      <c r="C9" s="59"/>
    </row>
    <row r="10" s="46" customFormat="1" ht="84" customHeight="1" spans="1:3">
      <c r="A10" s="58" t="s">
        <v>8</v>
      </c>
      <c r="B10" s="60" t="s">
        <v>4</v>
      </c>
      <c r="C10" s="60"/>
    </row>
    <row r="11" s="46" customFormat="1" ht="48" customHeight="1" spans="1:3">
      <c r="A11" s="58" t="s">
        <v>9</v>
      </c>
      <c r="B11" s="60"/>
      <c r="C11" s="60"/>
    </row>
    <row r="12" s="46" customFormat="1" ht="42" customHeight="1" spans="1:3">
      <c r="A12" s="58" t="s">
        <v>10</v>
      </c>
      <c r="B12" s="60"/>
      <c r="C12" s="60"/>
    </row>
    <row r="13" s="46" customFormat="1" ht="14.25" spans="1:3">
      <c r="A13" s="58" t="s">
        <v>4</v>
      </c>
      <c r="B13" s="61"/>
      <c r="C13" s="61"/>
    </row>
    <row r="14" s="46" customFormat="1" ht="108" customHeight="1" spans="1:3">
      <c r="A14" s="53" t="s">
        <v>4</v>
      </c>
      <c r="B14" s="58" t="s">
        <v>11</v>
      </c>
      <c r="C14" s="58"/>
    </row>
  </sheetData>
  <mergeCells count="10">
    <mergeCell ref="A1:C1"/>
    <mergeCell ref="A2:C2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47916666666667" right="0.275" top="0.66875" bottom="0.393055555555556" header="0.196527777777778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topLeftCell="A67" workbookViewId="0">
      <selection activeCell="A72" sqref="A72"/>
    </sheetView>
  </sheetViews>
  <sheetFormatPr defaultColWidth="9" defaultRowHeight="14.25"/>
  <cols>
    <col min="1" max="1" width="5.625" style="9" customWidth="1"/>
    <col min="2" max="2" width="19" style="10" customWidth="1"/>
    <col min="3" max="3" width="34.25" style="10" customWidth="1"/>
    <col min="4" max="4" width="9" style="11"/>
    <col min="5" max="5" width="12.75" style="12" customWidth="1"/>
    <col min="6" max="6" width="10.5" style="12" customWidth="1"/>
    <col min="7" max="7" width="17.125" style="12" customWidth="1"/>
    <col min="8" max="8" width="17.5" style="12" customWidth="1"/>
    <col min="9" max="16384" width="9" style="1"/>
  </cols>
  <sheetData>
    <row r="1" ht="57" customHeight="1" spans="1:8">
      <c r="A1" s="13" t="s">
        <v>12</v>
      </c>
      <c r="B1" s="13"/>
      <c r="C1" s="13"/>
      <c r="D1" s="13"/>
      <c r="E1" s="13"/>
      <c r="F1" s="13"/>
      <c r="G1" s="13"/>
      <c r="H1" s="13"/>
    </row>
    <row r="2" s="2" customFormat="1" ht="52" customHeight="1" spans="1:8">
      <c r="A2" s="14" t="s">
        <v>13</v>
      </c>
      <c r="B2" s="15" t="s">
        <v>14</v>
      </c>
      <c r="C2" s="15" t="s">
        <v>15</v>
      </c>
      <c r="D2" s="16" t="s">
        <v>16</v>
      </c>
      <c r="E2" s="17" t="s">
        <v>17</v>
      </c>
      <c r="F2" s="18" t="s">
        <v>18</v>
      </c>
      <c r="G2" s="18" t="s">
        <v>19</v>
      </c>
      <c r="H2" s="18" t="s">
        <v>20</v>
      </c>
    </row>
    <row r="3" s="2" customFormat="1" ht="30" customHeight="1" spans="1:8">
      <c r="A3" s="19" t="s">
        <v>21</v>
      </c>
      <c r="B3" s="20" t="s">
        <v>22</v>
      </c>
      <c r="C3" s="21"/>
      <c r="D3" s="22"/>
      <c r="E3" s="22"/>
      <c r="F3" s="22"/>
      <c r="G3" s="45">
        <f>SUM(G4:G37)</f>
        <v>1403009</v>
      </c>
      <c r="H3" s="22"/>
    </row>
    <row r="4" s="3" customFormat="1" ht="111" customHeight="1" spans="1:8">
      <c r="A4" s="24">
        <v>1</v>
      </c>
      <c r="B4" s="25" t="s">
        <v>23</v>
      </c>
      <c r="C4" s="25" t="s">
        <v>24</v>
      </c>
      <c r="D4" s="26" t="s">
        <v>25</v>
      </c>
      <c r="E4" s="27">
        <f>1200+2200+340+4400</f>
        <v>8140</v>
      </c>
      <c r="F4" s="27">
        <v>5</v>
      </c>
      <c r="G4" s="28">
        <f t="shared" ref="G4:G37" si="0">E4*F4</f>
        <v>40700</v>
      </c>
      <c r="H4" s="27"/>
    </row>
    <row r="5" s="3" customFormat="1" ht="133" customHeight="1" spans="1:8">
      <c r="A5" s="24">
        <v>2</v>
      </c>
      <c r="B5" s="25" t="s">
        <v>26</v>
      </c>
      <c r="C5" s="25" t="s">
        <v>27</v>
      </c>
      <c r="D5" s="26" t="s">
        <v>28</v>
      </c>
      <c r="E5" s="27">
        <f>74+42+120+300+40+26+80+312*1+9*2*1*3</f>
        <v>1048</v>
      </c>
      <c r="F5" s="27">
        <v>65</v>
      </c>
      <c r="G5" s="28">
        <f t="shared" si="0"/>
        <v>68120</v>
      </c>
      <c r="H5" s="27"/>
    </row>
    <row r="6" s="3" customFormat="1" ht="100" customHeight="1" spans="1:8">
      <c r="A6" s="24">
        <v>3</v>
      </c>
      <c r="B6" s="25" t="s">
        <v>29</v>
      </c>
      <c r="C6" s="25" t="s">
        <v>30</v>
      </c>
      <c r="D6" s="26" t="s">
        <v>25</v>
      </c>
      <c r="E6" s="27">
        <v>2140</v>
      </c>
      <c r="F6" s="27">
        <v>26</v>
      </c>
      <c r="G6" s="28">
        <f t="shared" si="0"/>
        <v>55640</v>
      </c>
      <c r="H6" s="27"/>
    </row>
    <row r="7" s="3" customFormat="1" ht="105" customHeight="1" spans="1:8">
      <c r="A7" s="24">
        <v>4</v>
      </c>
      <c r="B7" s="25" t="s">
        <v>31</v>
      </c>
      <c r="C7" s="25" t="s">
        <v>32</v>
      </c>
      <c r="D7" s="26" t="s">
        <v>25</v>
      </c>
      <c r="E7" s="27">
        <v>2140</v>
      </c>
      <c r="F7" s="27">
        <v>14</v>
      </c>
      <c r="G7" s="28">
        <f t="shared" si="0"/>
        <v>29960</v>
      </c>
      <c r="H7" s="27"/>
    </row>
    <row r="8" s="3" customFormat="1" ht="66" customHeight="1" spans="1:8">
      <c r="A8" s="24">
        <v>5</v>
      </c>
      <c r="B8" s="25" t="s">
        <v>33</v>
      </c>
      <c r="C8" s="25" t="s">
        <v>34</v>
      </c>
      <c r="D8" s="26" t="s">
        <v>35</v>
      </c>
      <c r="E8" s="27">
        <v>2.8</v>
      </c>
      <c r="F8" s="27">
        <v>5000</v>
      </c>
      <c r="G8" s="28">
        <f t="shared" si="0"/>
        <v>14000</v>
      </c>
      <c r="H8" s="27"/>
    </row>
    <row r="9" s="3" customFormat="1" ht="84" customHeight="1" spans="1:8">
      <c r="A9" s="24">
        <v>6</v>
      </c>
      <c r="B9" s="25" t="s">
        <v>36</v>
      </c>
      <c r="C9" s="25" t="s">
        <v>37</v>
      </c>
      <c r="D9" s="26" t="s">
        <v>28</v>
      </c>
      <c r="E9" s="27">
        <v>8.4</v>
      </c>
      <c r="F9" s="27">
        <v>465</v>
      </c>
      <c r="G9" s="28">
        <f t="shared" si="0"/>
        <v>3906</v>
      </c>
      <c r="H9" s="27"/>
    </row>
    <row r="10" s="4" customFormat="1" ht="75" customHeight="1" spans="1:10">
      <c r="A10" s="24">
        <v>7</v>
      </c>
      <c r="B10" s="25" t="s">
        <v>38</v>
      </c>
      <c r="C10" s="25" t="s">
        <v>39</v>
      </c>
      <c r="D10" s="26" t="s">
        <v>25</v>
      </c>
      <c r="E10" s="27">
        <v>2100</v>
      </c>
      <c r="F10" s="27">
        <v>90</v>
      </c>
      <c r="G10" s="28">
        <f t="shared" si="0"/>
        <v>189000</v>
      </c>
      <c r="H10" s="27"/>
      <c r="J10" s="3"/>
    </row>
    <row r="11" s="4" customFormat="1" ht="100" customHeight="1" spans="1:10">
      <c r="A11" s="24">
        <v>8</v>
      </c>
      <c r="B11" s="25" t="s">
        <v>40</v>
      </c>
      <c r="C11" s="25" t="s">
        <v>41</v>
      </c>
      <c r="D11" s="26" t="s">
        <v>28</v>
      </c>
      <c r="E11" s="27">
        <v>17</v>
      </c>
      <c r="F11" s="27">
        <v>1200</v>
      </c>
      <c r="G11" s="28">
        <f t="shared" si="0"/>
        <v>20400</v>
      </c>
      <c r="H11" s="27"/>
      <c r="J11" s="3"/>
    </row>
    <row r="12" s="4" customFormat="1" ht="107" customHeight="1" spans="1:10">
      <c r="A12" s="24">
        <v>9</v>
      </c>
      <c r="B12" s="25" t="s">
        <v>42</v>
      </c>
      <c r="C12" s="25" t="s">
        <v>43</v>
      </c>
      <c r="D12" s="26" t="s">
        <v>28</v>
      </c>
      <c r="E12" s="27">
        <v>261</v>
      </c>
      <c r="F12" s="27">
        <v>600</v>
      </c>
      <c r="G12" s="28">
        <f t="shared" si="0"/>
        <v>156600</v>
      </c>
      <c r="H12" s="27"/>
      <c r="J12" s="3"/>
    </row>
    <row r="13" s="4" customFormat="1" ht="132" customHeight="1" spans="1:10">
      <c r="A13" s="24">
        <v>10</v>
      </c>
      <c r="B13" s="25" t="s">
        <v>44</v>
      </c>
      <c r="C13" s="25" t="s">
        <v>45</v>
      </c>
      <c r="D13" s="26" t="s">
        <v>46</v>
      </c>
      <c r="E13" s="26">
        <v>1</v>
      </c>
      <c r="F13" s="26">
        <v>12000</v>
      </c>
      <c r="G13" s="26">
        <f t="shared" si="0"/>
        <v>12000</v>
      </c>
      <c r="H13" s="26"/>
      <c r="J13" s="3"/>
    </row>
    <row r="14" s="4" customFormat="1" ht="110" customHeight="1" spans="1:10">
      <c r="A14" s="24">
        <v>11</v>
      </c>
      <c r="B14" s="25" t="s">
        <v>47</v>
      </c>
      <c r="C14" s="25" t="s">
        <v>48</v>
      </c>
      <c r="D14" s="26" t="s">
        <v>25</v>
      </c>
      <c r="E14" s="27">
        <f>1515+210+22+50+14</f>
        <v>1811</v>
      </c>
      <c r="F14" s="27">
        <v>62</v>
      </c>
      <c r="G14" s="28">
        <f t="shared" si="0"/>
        <v>112282</v>
      </c>
      <c r="H14" s="27"/>
      <c r="J14" s="3"/>
    </row>
    <row r="15" s="4" customFormat="1" ht="129" customHeight="1" spans="1:10">
      <c r="A15" s="24">
        <v>12</v>
      </c>
      <c r="B15" s="25" t="s">
        <v>49</v>
      </c>
      <c r="C15" s="25" t="s">
        <v>50</v>
      </c>
      <c r="D15" s="26" t="s">
        <v>28</v>
      </c>
      <c r="E15" s="27">
        <f>4.8+9+60+5+17+5+17</f>
        <v>117.8</v>
      </c>
      <c r="F15" s="27">
        <v>680</v>
      </c>
      <c r="G15" s="28">
        <f t="shared" si="0"/>
        <v>80104</v>
      </c>
      <c r="H15" s="27"/>
      <c r="J15" s="3"/>
    </row>
    <row r="16" s="4" customFormat="1" ht="126" customHeight="1" spans="1:10">
      <c r="A16" s="24">
        <v>13</v>
      </c>
      <c r="B16" s="25" t="s">
        <v>51</v>
      </c>
      <c r="C16" s="25" t="s">
        <v>52</v>
      </c>
      <c r="D16" s="26" t="s">
        <v>25</v>
      </c>
      <c r="E16" s="27">
        <f>60+40+30+68+88+33+100</f>
        <v>419</v>
      </c>
      <c r="F16" s="27">
        <v>29</v>
      </c>
      <c r="G16" s="28">
        <f t="shared" si="0"/>
        <v>12151</v>
      </c>
      <c r="H16" s="27"/>
      <c r="J16" s="3"/>
    </row>
    <row r="17" s="4" customFormat="1" ht="112" customHeight="1" spans="1:10">
      <c r="A17" s="24">
        <v>14</v>
      </c>
      <c r="B17" s="25" t="s">
        <v>53</v>
      </c>
      <c r="C17" s="25" t="s">
        <v>54</v>
      </c>
      <c r="D17" s="26" t="s">
        <v>25</v>
      </c>
      <c r="E17" s="27">
        <v>300</v>
      </c>
      <c r="F17" s="27">
        <v>90</v>
      </c>
      <c r="G17" s="28">
        <f t="shared" si="0"/>
        <v>27000</v>
      </c>
      <c r="H17" s="27"/>
      <c r="J17" s="3"/>
    </row>
    <row r="18" s="4" customFormat="1" ht="51" customHeight="1" spans="1:10">
      <c r="A18" s="24">
        <v>15</v>
      </c>
      <c r="B18" s="25" t="s">
        <v>55</v>
      </c>
      <c r="C18" s="25" t="s">
        <v>56</v>
      </c>
      <c r="D18" s="26" t="s">
        <v>57</v>
      </c>
      <c r="E18" s="27">
        <v>8</v>
      </c>
      <c r="F18" s="27">
        <v>245</v>
      </c>
      <c r="G18" s="28">
        <f t="shared" si="0"/>
        <v>1960</v>
      </c>
      <c r="H18" s="27"/>
      <c r="J18" s="3"/>
    </row>
    <row r="19" s="4" customFormat="1" ht="85" customHeight="1" spans="1:10">
      <c r="A19" s="24">
        <v>16</v>
      </c>
      <c r="B19" s="25" t="s">
        <v>58</v>
      </c>
      <c r="C19" s="25" t="s">
        <v>37</v>
      </c>
      <c r="D19" s="26" t="s">
        <v>25</v>
      </c>
      <c r="E19" s="27">
        <v>12</v>
      </c>
      <c r="F19" s="27">
        <v>52</v>
      </c>
      <c r="G19" s="28">
        <f t="shared" si="0"/>
        <v>624</v>
      </c>
      <c r="H19" s="27"/>
      <c r="J19" s="3"/>
    </row>
    <row r="20" s="4" customFormat="1" ht="98" customHeight="1" spans="1:10">
      <c r="A20" s="24">
        <v>17</v>
      </c>
      <c r="B20" s="25" t="s">
        <v>59</v>
      </c>
      <c r="C20" s="25" t="s">
        <v>60</v>
      </c>
      <c r="D20" s="26" t="s">
        <v>28</v>
      </c>
      <c r="E20" s="27">
        <v>1</v>
      </c>
      <c r="F20" s="27">
        <v>600</v>
      </c>
      <c r="G20" s="28">
        <f t="shared" si="0"/>
        <v>600</v>
      </c>
      <c r="H20" s="27"/>
      <c r="J20" s="3"/>
    </row>
    <row r="21" s="4" customFormat="1" ht="112" customHeight="1" spans="1:10">
      <c r="A21" s="24">
        <v>18</v>
      </c>
      <c r="B21" s="25" t="s">
        <v>61</v>
      </c>
      <c r="C21" s="25" t="s">
        <v>62</v>
      </c>
      <c r="D21" s="26" t="s">
        <v>28</v>
      </c>
      <c r="E21" s="27">
        <f>205+440</f>
        <v>645</v>
      </c>
      <c r="F21" s="27">
        <v>450</v>
      </c>
      <c r="G21" s="28">
        <f t="shared" si="0"/>
        <v>290250</v>
      </c>
      <c r="H21" s="27"/>
      <c r="J21" s="3"/>
    </row>
    <row r="22" s="4" customFormat="1" ht="92" customHeight="1" spans="1:10">
      <c r="A22" s="24">
        <v>19</v>
      </c>
      <c r="B22" s="25" t="s">
        <v>63</v>
      </c>
      <c r="C22" s="25" t="s">
        <v>64</v>
      </c>
      <c r="D22" s="26" t="s">
        <v>57</v>
      </c>
      <c r="E22" s="27">
        <v>1320</v>
      </c>
      <c r="F22" s="27">
        <v>10</v>
      </c>
      <c r="G22" s="28">
        <f t="shared" si="0"/>
        <v>13200</v>
      </c>
      <c r="H22" s="27"/>
      <c r="J22" s="3"/>
    </row>
    <row r="23" s="4" customFormat="1" ht="75" customHeight="1" spans="1:10">
      <c r="A23" s="24">
        <v>20</v>
      </c>
      <c r="B23" s="25" t="s">
        <v>65</v>
      </c>
      <c r="C23" s="25" t="s">
        <v>66</v>
      </c>
      <c r="D23" s="26" t="s">
        <v>25</v>
      </c>
      <c r="E23" s="27">
        <v>84</v>
      </c>
      <c r="F23" s="27">
        <v>190</v>
      </c>
      <c r="G23" s="28">
        <f t="shared" si="0"/>
        <v>15960</v>
      </c>
      <c r="H23" s="26"/>
      <c r="J23" s="3"/>
    </row>
    <row r="24" s="4" customFormat="1" ht="98" customHeight="1" spans="1:10">
      <c r="A24" s="24">
        <v>21</v>
      </c>
      <c r="B24" s="25" t="s">
        <v>67</v>
      </c>
      <c r="C24" s="25" t="s">
        <v>68</v>
      </c>
      <c r="D24" s="26" t="s">
        <v>25</v>
      </c>
      <c r="E24" s="27">
        <v>1300</v>
      </c>
      <c r="F24" s="27">
        <v>105</v>
      </c>
      <c r="G24" s="28">
        <f t="shared" si="0"/>
        <v>136500</v>
      </c>
      <c r="H24" s="27"/>
      <c r="J24" s="3"/>
    </row>
    <row r="25" s="4" customFormat="1" ht="86" customHeight="1" spans="1:10">
      <c r="A25" s="24">
        <v>22</v>
      </c>
      <c r="B25" s="25" t="s">
        <v>69</v>
      </c>
      <c r="C25" s="25" t="s">
        <v>70</v>
      </c>
      <c r="D25" s="26" t="s">
        <v>46</v>
      </c>
      <c r="E25" s="27">
        <v>1</v>
      </c>
      <c r="F25" s="27">
        <v>7500</v>
      </c>
      <c r="G25" s="28">
        <f t="shared" si="0"/>
        <v>7500</v>
      </c>
      <c r="H25" s="27"/>
      <c r="J25" s="3"/>
    </row>
    <row r="26" s="4" customFormat="1" ht="86" customHeight="1" spans="1:10">
      <c r="A26" s="24">
        <v>23</v>
      </c>
      <c r="B26" s="25" t="s">
        <v>71</v>
      </c>
      <c r="C26" s="25" t="s">
        <v>72</v>
      </c>
      <c r="D26" s="26" t="s">
        <v>73</v>
      </c>
      <c r="E26" s="27">
        <v>3</v>
      </c>
      <c r="F26" s="27">
        <v>1300</v>
      </c>
      <c r="G26" s="28">
        <f t="shared" si="0"/>
        <v>3900</v>
      </c>
      <c r="H26" s="27"/>
      <c r="J26" s="3"/>
    </row>
    <row r="27" s="4" customFormat="1" ht="89" customHeight="1" spans="1:10">
      <c r="A27" s="24">
        <v>24</v>
      </c>
      <c r="B27" s="25" t="s">
        <v>74</v>
      </c>
      <c r="C27" s="25" t="s">
        <v>75</v>
      </c>
      <c r="D27" s="26" t="s">
        <v>57</v>
      </c>
      <c r="E27" s="27">
        <v>76</v>
      </c>
      <c r="F27" s="27">
        <v>160</v>
      </c>
      <c r="G27" s="28">
        <f t="shared" si="0"/>
        <v>12160</v>
      </c>
      <c r="H27" s="27"/>
      <c r="J27" s="3"/>
    </row>
    <row r="28" s="4" customFormat="1" ht="141" customHeight="1" spans="1:10">
      <c r="A28" s="24">
        <v>25</v>
      </c>
      <c r="B28" s="29" t="s">
        <v>76</v>
      </c>
      <c r="C28" s="29" t="s">
        <v>77</v>
      </c>
      <c r="D28" s="26" t="s">
        <v>46</v>
      </c>
      <c r="E28" s="27">
        <v>6</v>
      </c>
      <c r="F28" s="27">
        <v>680</v>
      </c>
      <c r="G28" s="28">
        <f t="shared" si="0"/>
        <v>4080</v>
      </c>
      <c r="H28" s="27"/>
      <c r="J28" s="3"/>
    </row>
    <row r="29" s="4" customFormat="1" ht="78" customHeight="1" spans="1:10">
      <c r="A29" s="24">
        <v>26</v>
      </c>
      <c r="B29" s="29" t="s">
        <v>78</v>
      </c>
      <c r="C29" s="29" t="s">
        <v>37</v>
      </c>
      <c r="D29" s="26" t="s">
        <v>25</v>
      </c>
      <c r="E29" s="27">
        <v>30</v>
      </c>
      <c r="F29" s="27">
        <v>90</v>
      </c>
      <c r="G29" s="28">
        <f t="shared" si="0"/>
        <v>2700</v>
      </c>
      <c r="H29" s="27"/>
      <c r="J29" s="3"/>
    </row>
    <row r="30" s="4" customFormat="1" ht="105" customHeight="1" spans="1:10">
      <c r="A30" s="24">
        <v>27</v>
      </c>
      <c r="B30" s="29" t="s">
        <v>79</v>
      </c>
      <c r="C30" s="29" t="s">
        <v>41</v>
      </c>
      <c r="D30" s="26" t="s">
        <v>28</v>
      </c>
      <c r="E30" s="27">
        <v>3.5</v>
      </c>
      <c r="F30" s="27">
        <v>1320</v>
      </c>
      <c r="G30" s="28">
        <f t="shared" si="0"/>
        <v>4620</v>
      </c>
      <c r="H30" s="27"/>
      <c r="J30" s="3"/>
    </row>
    <row r="31" s="4" customFormat="1" ht="58" customHeight="1" spans="1:10">
      <c r="A31" s="24">
        <v>28</v>
      </c>
      <c r="B31" s="29" t="s">
        <v>80</v>
      </c>
      <c r="C31" s="29" t="s">
        <v>81</v>
      </c>
      <c r="D31" s="26" t="s">
        <v>82</v>
      </c>
      <c r="E31" s="27">
        <f>3+2</f>
        <v>5</v>
      </c>
      <c r="F31" s="27">
        <v>210</v>
      </c>
      <c r="G31" s="28">
        <f t="shared" si="0"/>
        <v>1050</v>
      </c>
      <c r="H31" s="27"/>
      <c r="J31" s="3"/>
    </row>
    <row r="32" s="4" customFormat="1" ht="62" customHeight="1" spans="1:10">
      <c r="A32" s="24">
        <v>29</v>
      </c>
      <c r="B32" s="29" t="s">
        <v>83</v>
      </c>
      <c r="C32" s="29" t="s">
        <v>37</v>
      </c>
      <c r="D32" s="26" t="s">
        <v>25</v>
      </c>
      <c r="E32" s="27">
        <v>16</v>
      </c>
      <c r="F32" s="27">
        <v>52</v>
      </c>
      <c r="G32" s="28">
        <f t="shared" si="0"/>
        <v>832</v>
      </c>
      <c r="H32" s="27"/>
      <c r="J32" s="3"/>
    </row>
    <row r="33" s="4" customFormat="1" ht="87" customHeight="1" spans="1:10">
      <c r="A33" s="24">
        <v>30</v>
      </c>
      <c r="B33" s="29" t="s">
        <v>84</v>
      </c>
      <c r="C33" s="29" t="s">
        <v>41</v>
      </c>
      <c r="D33" s="26" t="s">
        <v>28</v>
      </c>
      <c r="E33" s="27">
        <v>2</v>
      </c>
      <c r="F33" s="27">
        <v>1100</v>
      </c>
      <c r="G33" s="28">
        <f t="shared" si="0"/>
        <v>2200</v>
      </c>
      <c r="H33" s="27"/>
      <c r="J33" s="3"/>
    </row>
    <row r="34" s="4" customFormat="1" ht="60" customHeight="1" spans="1:10">
      <c r="A34" s="24">
        <v>31</v>
      </c>
      <c r="B34" s="25" t="s">
        <v>85</v>
      </c>
      <c r="C34" s="25" t="s">
        <v>86</v>
      </c>
      <c r="D34" s="26" t="s">
        <v>46</v>
      </c>
      <c r="E34" s="27">
        <v>6</v>
      </c>
      <c r="F34" s="27">
        <v>240</v>
      </c>
      <c r="G34" s="28">
        <f t="shared" si="0"/>
        <v>1440</v>
      </c>
      <c r="H34" s="27"/>
      <c r="J34" s="3"/>
    </row>
    <row r="35" s="4" customFormat="1" ht="104" customHeight="1" spans="1:10">
      <c r="A35" s="24">
        <v>32</v>
      </c>
      <c r="B35" s="25" t="s">
        <v>87</v>
      </c>
      <c r="C35" s="25" t="s">
        <v>88</v>
      </c>
      <c r="D35" s="26" t="s">
        <v>46</v>
      </c>
      <c r="E35" s="27">
        <v>5</v>
      </c>
      <c r="F35" s="27">
        <v>150</v>
      </c>
      <c r="G35" s="28">
        <f t="shared" si="0"/>
        <v>750</v>
      </c>
      <c r="H35" s="27"/>
      <c r="J35" s="3"/>
    </row>
    <row r="36" s="4" customFormat="1" ht="123" customHeight="1" spans="1:10">
      <c r="A36" s="24">
        <v>33</v>
      </c>
      <c r="B36" s="25" t="s">
        <v>89</v>
      </c>
      <c r="C36" s="25" t="s">
        <v>90</v>
      </c>
      <c r="D36" s="26" t="s">
        <v>28</v>
      </c>
      <c r="E36" s="27">
        <v>55</v>
      </c>
      <c r="F36" s="27">
        <v>44</v>
      </c>
      <c r="G36" s="28">
        <f t="shared" si="0"/>
        <v>2420</v>
      </c>
      <c r="H36" s="27"/>
      <c r="J36" s="3"/>
    </row>
    <row r="37" s="4" customFormat="1" ht="159" customHeight="1" spans="1:10">
      <c r="A37" s="24">
        <v>34</v>
      </c>
      <c r="B37" s="25" t="s">
        <v>91</v>
      </c>
      <c r="C37" s="25" t="s">
        <v>92</v>
      </c>
      <c r="D37" s="26" t="s">
        <v>57</v>
      </c>
      <c r="E37" s="27">
        <v>245</v>
      </c>
      <c r="F37" s="27">
        <v>320</v>
      </c>
      <c r="G37" s="28">
        <f t="shared" si="0"/>
        <v>78400</v>
      </c>
      <c r="H37" s="27"/>
      <c r="J37" s="3"/>
    </row>
    <row r="38" s="4" customFormat="1" ht="32" customHeight="1" spans="1:10">
      <c r="A38" s="19" t="s">
        <v>93</v>
      </c>
      <c r="B38" s="20" t="s">
        <v>94</v>
      </c>
      <c r="C38" s="21"/>
      <c r="D38" s="22"/>
      <c r="E38" s="22"/>
      <c r="F38" s="22"/>
      <c r="G38" s="23">
        <f>SUM(G39:G65)</f>
        <v>443421</v>
      </c>
      <c r="H38" s="22"/>
      <c r="J38" s="3"/>
    </row>
    <row r="39" s="4" customFormat="1" ht="133" customHeight="1" spans="1:10">
      <c r="A39" s="24">
        <v>1</v>
      </c>
      <c r="B39" s="25" t="s">
        <v>95</v>
      </c>
      <c r="C39" s="25" t="s">
        <v>96</v>
      </c>
      <c r="D39" s="26" t="s">
        <v>57</v>
      </c>
      <c r="E39" s="27">
        <v>1320</v>
      </c>
      <c r="F39" s="27">
        <v>18</v>
      </c>
      <c r="G39" s="28">
        <f t="shared" ref="G39:G53" si="1">E39*F39</f>
        <v>23760</v>
      </c>
      <c r="H39" s="27"/>
      <c r="J39" s="3"/>
    </row>
    <row r="40" s="4" customFormat="1" ht="84" customHeight="1" spans="1:10">
      <c r="A40" s="24">
        <v>2</v>
      </c>
      <c r="B40" s="25" t="s">
        <v>97</v>
      </c>
      <c r="C40" s="25" t="s">
        <v>98</v>
      </c>
      <c r="D40" s="26" t="s">
        <v>82</v>
      </c>
      <c r="E40" s="27">
        <v>1320</v>
      </c>
      <c r="F40" s="27">
        <v>15</v>
      </c>
      <c r="G40" s="28">
        <f t="shared" si="1"/>
        <v>19800</v>
      </c>
      <c r="H40" s="27"/>
      <c r="J40" s="3"/>
    </row>
    <row r="41" s="4" customFormat="1" ht="105" customHeight="1" spans="1:10">
      <c r="A41" s="24">
        <v>3</v>
      </c>
      <c r="B41" s="25" t="s">
        <v>99</v>
      </c>
      <c r="C41" s="25" t="s">
        <v>100</v>
      </c>
      <c r="D41" s="26" t="s">
        <v>82</v>
      </c>
      <c r="E41" s="27">
        <v>13</v>
      </c>
      <c r="F41" s="27">
        <v>70</v>
      </c>
      <c r="G41" s="28">
        <f t="shared" si="1"/>
        <v>910</v>
      </c>
      <c r="H41" s="27"/>
      <c r="J41" s="3"/>
    </row>
    <row r="42" s="4" customFormat="1" ht="79" customHeight="1" spans="1:10">
      <c r="A42" s="24">
        <v>4</v>
      </c>
      <c r="B42" s="25" t="s">
        <v>101</v>
      </c>
      <c r="C42" s="25" t="s">
        <v>102</v>
      </c>
      <c r="D42" s="26" t="s">
        <v>82</v>
      </c>
      <c r="E42" s="27">
        <v>1</v>
      </c>
      <c r="F42" s="27">
        <v>160</v>
      </c>
      <c r="G42" s="28">
        <f t="shared" si="1"/>
        <v>160</v>
      </c>
      <c r="H42" s="27"/>
      <c r="J42" s="3"/>
    </row>
    <row r="43" s="4" customFormat="1" ht="129" customHeight="1" spans="1:10">
      <c r="A43" s="24">
        <v>5</v>
      </c>
      <c r="B43" s="25" t="s">
        <v>103</v>
      </c>
      <c r="C43" s="25" t="s">
        <v>104</v>
      </c>
      <c r="D43" s="26" t="s">
        <v>57</v>
      </c>
      <c r="E43" s="27">
        <v>440</v>
      </c>
      <c r="F43" s="27">
        <v>13</v>
      </c>
      <c r="G43" s="28">
        <f t="shared" si="1"/>
        <v>5720</v>
      </c>
      <c r="H43" s="27"/>
      <c r="J43" s="3"/>
    </row>
    <row r="44" s="4" customFormat="1" ht="135" customHeight="1" spans="1:10">
      <c r="A44" s="24">
        <v>6</v>
      </c>
      <c r="B44" s="29" t="s">
        <v>105</v>
      </c>
      <c r="C44" s="29" t="s">
        <v>106</v>
      </c>
      <c r="D44" s="26" t="s">
        <v>57</v>
      </c>
      <c r="E44" s="27">
        <v>52</v>
      </c>
      <c r="F44" s="27">
        <v>80</v>
      </c>
      <c r="G44" s="28">
        <f t="shared" si="1"/>
        <v>4160</v>
      </c>
      <c r="H44" s="27"/>
      <c r="J44" s="3"/>
    </row>
    <row r="45" s="4" customFormat="1" ht="141" customHeight="1" spans="1:10">
      <c r="A45" s="24">
        <v>7</v>
      </c>
      <c r="B45" s="29" t="s">
        <v>107</v>
      </c>
      <c r="C45" s="29" t="s">
        <v>108</v>
      </c>
      <c r="D45" s="26" t="s">
        <v>57</v>
      </c>
      <c r="E45" s="27">
        <v>55</v>
      </c>
      <c r="F45" s="27">
        <v>55</v>
      </c>
      <c r="G45" s="28">
        <f t="shared" si="1"/>
        <v>3025</v>
      </c>
      <c r="H45" s="27"/>
      <c r="J45" s="3"/>
    </row>
    <row r="46" s="4" customFormat="1" ht="141" customHeight="1" spans="1:10">
      <c r="A46" s="24">
        <v>8</v>
      </c>
      <c r="B46" s="29" t="s">
        <v>109</v>
      </c>
      <c r="C46" s="29" t="s">
        <v>110</v>
      </c>
      <c r="D46" s="26" t="s">
        <v>57</v>
      </c>
      <c r="E46" s="27">
        <v>64</v>
      </c>
      <c r="F46" s="27">
        <v>70</v>
      </c>
      <c r="G46" s="28">
        <f t="shared" si="1"/>
        <v>4480</v>
      </c>
      <c r="H46" s="27"/>
      <c r="J46" s="3"/>
    </row>
    <row r="47" s="4" customFormat="1" ht="138" customHeight="1" spans="1:10">
      <c r="A47" s="24">
        <v>9</v>
      </c>
      <c r="B47" s="29" t="s">
        <v>111</v>
      </c>
      <c r="C47" s="29" t="s">
        <v>112</v>
      </c>
      <c r="D47" s="26" t="s">
        <v>57</v>
      </c>
      <c r="E47" s="27">
        <v>17</v>
      </c>
      <c r="F47" s="27">
        <v>38</v>
      </c>
      <c r="G47" s="28">
        <f t="shared" si="1"/>
        <v>646</v>
      </c>
      <c r="H47" s="27"/>
      <c r="J47" s="3"/>
    </row>
    <row r="48" s="4" customFormat="1" ht="83" customHeight="1" spans="1:10">
      <c r="A48" s="24">
        <v>10</v>
      </c>
      <c r="B48" s="29" t="s">
        <v>113</v>
      </c>
      <c r="C48" s="29" t="s">
        <v>114</v>
      </c>
      <c r="D48" s="26" t="s">
        <v>57</v>
      </c>
      <c r="E48" s="27">
        <v>286</v>
      </c>
      <c r="F48" s="27">
        <v>70</v>
      </c>
      <c r="G48" s="28">
        <f t="shared" si="1"/>
        <v>20020</v>
      </c>
      <c r="H48" s="27"/>
      <c r="J48" s="3"/>
    </row>
    <row r="49" s="4" customFormat="1" ht="81" customHeight="1" spans="1:10">
      <c r="A49" s="24">
        <v>11</v>
      </c>
      <c r="B49" s="29" t="s">
        <v>115</v>
      </c>
      <c r="C49" s="29" t="s">
        <v>116</v>
      </c>
      <c r="D49" s="26" t="s">
        <v>46</v>
      </c>
      <c r="E49" s="27">
        <v>4</v>
      </c>
      <c r="F49" s="27">
        <v>680</v>
      </c>
      <c r="G49" s="28">
        <f t="shared" si="1"/>
        <v>2720</v>
      </c>
      <c r="H49" s="27"/>
      <c r="J49" s="3"/>
    </row>
    <row r="50" s="4" customFormat="1" ht="147" customHeight="1" spans="1:10">
      <c r="A50" s="24">
        <v>12</v>
      </c>
      <c r="B50" s="29" t="s">
        <v>117</v>
      </c>
      <c r="C50" s="29" t="s">
        <v>118</v>
      </c>
      <c r="D50" s="26" t="s">
        <v>57</v>
      </c>
      <c r="E50" s="27">
        <v>24</v>
      </c>
      <c r="F50" s="27">
        <v>11</v>
      </c>
      <c r="G50" s="28">
        <f t="shared" si="1"/>
        <v>264</v>
      </c>
      <c r="H50" s="27"/>
      <c r="J50" s="3"/>
    </row>
    <row r="51" s="4" customFormat="1" ht="153" customHeight="1" spans="1:10">
      <c r="A51" s="24">
        <v>13</v>
      </c>
      <c r="B51" s="29" t="s">
        <v>119</v>
      </c>
      <c r="C51" s="29" t="s">
        <v>120</v>
      </c>
      <c r="D51" s="26" t="s">
        <v>57</v>
      </c>
      <c r="E51" s="27">
        <v>38</v>
      </c>
      <c r="F51" s="27">
        <v>16</v>
      </c>
      <c r="G51" s="28">
        <f t="shared" si="1"/>
        <v>608</v>
      </c>
      <c r="H51" s="27"/>
      <c r="J51" s="3"/>
    </row>
    <row r="52" s="4" customFormat="1" ht="121" customHeight="1" spans="1:10">
      <c r="A52" s="24">
        <v>14</v>
      </c>
      <c r="B52" s="29" t="s">
        <v>121</v>
      </c>
      <c r="C52" s="29" t="s">
        <v>122</v>
      </c>
      <c r="D52" s="26" t="s">
        <v>57</v>
      </c>
      <c r="E52" s="27">
        <v>310</v>
      </c>
      <c r="F52" s="27">
        <v>20</v>
      </c>
      <c r="G52" s="28">
        <f t="shared" si="1"/>
        <v>6200</v>
      </c>
      <c r="H52" s="27"/>
      <c r="J52" s="3"/>
    </row>
    <row r="53" s="4" customFormat="1" ht="73" customHeight="1" spans="1:10">
      <c r="A53" s="24">
        <v>15</v>
      </c>
      <c r="B53" s="29" t="s">
        <v>123</v>
      </c>
      <c r="C53" s="29" t="s">
        <v>124</v>
      </c>
      <c r="D53" s="26" t="s">
        <v>125</v>
      </c>
      <c r="E53" s="27">
        <v>16</v>
      </c>
      <c r="F53" s="27">
        <v>26</v>
      </c>
      <c r="G53" s="28">
        <f t="shared" si="1"/>
        <v>416</v>
      </c>
      <c r="H53" s="27"/>
      <c r="J53" s="3"/>
    </row>
    <row r="54" s="4" customFormat="1" ht="116" customHeight="1" spans="1:10">
      <c r="A54" s="24">
        <v>16</v>
      </c>
      <c r="B54" s="29" t="s">
        <v>126</v>
      </c>
      <c r="C54" s="29" t="s">
        <v>127</v>
      </c>
      <c r="D54" s="26" t="s">
        <v>125</v>
      </c>
      <c r="E54" s="27">
        <v>3</v>
      </c>
      <c r="F54" s="27">
        <v>5500</v>
      </c>
      <c r="G54" s="28">
        <f t="shared" ref="G54:G62" si="2">+E54*F54</f>
        <v>16500</v>
      </c>
      <c r="H54" s="27"/>
      <c r="J54" s="3"/>
    </row>
    <row r="55" s="4" customFormat="1" ht="113" customHeight="1" spans="1:10">
      <c r="A55" s="24">
        <v>17</v>
      </c>
      <c r="B55" s="29" t="s">
        <v>128</v>
      </c>
      <c r="C55" s="29" t="s">
        <v>127</v>
      </c>
      <c r="D55" s="26" t="s">
        <v>125</v>
      </c>
      <c r="E55" s="27">
        <v>3</v>
      </c>
      <c r="F55" s="27">
        <v>2800</v>
      </c>
      <c r="G55" s="28">
        <f t="shared" si="2"/>
        <v>8400</v>
      </c>
      <c r="H55" s="27"/>
      <c r="J55" s="3"/>
    </row>
    <row r="56" s="4" customFormat="1" ht="110" customHeight="1" spans="1:10">
      <c r="A56" s="24">
        <v>18</v>
      </c>
      <c r="B56" s="29" t="s">
        <v>129</v>
      </c>
      <c r="C56" s="29" t="s">
        <v>127</v>
      </c>
      <c r="D56" s="26" t="s">
        <v>125</v>
      </c>
      <c r="E56" s="27">
        <v>4</v>
      </c>
      <c r="F56" s="27">
        <v>350</v>
      </c>
      <c r="G56" s="28">
        <f t="shared" si="2"/>
        <v>1400</v>
      </c>
      <c r="H56" s="27"/>
      <c r="J56" s="3"/>
    </row>
    <row r="57" s="4" customFormat="1" ht="78" customHeight="1" spans="1:10">
      <c r="A57" s="24">
        <v>19</v>
      </c>
      <c r="B57" s="29" t="s">
        <v>130</v>
      </c>
      <c r="C57" s="29" t="s">
        <v>131</v>
      </c>
      <c r="D57" s="26" t="s">
        <v>57</v>
      </c>
      <c r="E57" s="27">
        <v>100</v>
      </c>
      <c r="F57" s="27">
        <v>526</v>
      </c>
      <c r="G57" s="28">
        <f t="shared" si="2"/>
        <v>52600</v>
      </c>
      <c r="H57" s="27"/>
      <c r="J57" s="3"/>
    </row>
    <row r="58" s="4" customFormat="1" ht="74" customHeight="1" spans="1:8">
      <c r="A58" s="24">
        <v>20</v>
      </c>
      <c r="B58" s="29" t="s">
        <v>132</v>
      </c>
      <c r="C58" s="29" t="s">
        <v>133</v>
      </c>
      <c r="D58" s="26" t="s">
        <v>57</v>
      </c>
      <c r="E58" s="27">
        <v>350</v>
      </c>
      <c r="F58" s="27">
        <v>280</v>
      </c>
      <c r="G58" s="28">
        <f t="shared" si="2"/>
        <v>98000</v>
      </c>
      <c r="H58" s="27"/>
    </row>
    <row r="59" s="4" customFormat="1" ht="79" customHeight="1" spans="1:8">
      <c r="A59" s="24">
        <v>21</v>
      </c>
      <c r="B59" s="29" t="s">
        <v>134</v>
      </c>
      <c r="C59" s="29" t="s">
        <v>135</v>
      </c>
      <c r="D59" s="26" t="s">
        <v>57</v>
      </c>
      <c r="E59" s="27">
        <v>700</v>
      </c>
      <c r="F59" s="27">
        <v>145</v>
      </c>
      <c r="G59" s="28">
        <f t="shared" si="2"/>
        <v>101500</v>
      </c>
      <c r="H59" s="27"/>
    </row>
    <row r="60" s="4" customFormat="1" ht="78" customHeight="1" spans="1:8">
      <c r="A60" s="24">
        <v>22</v>
      </c>
      <c r="B60" s="29" t="s">
        <v>136</v>
      </c>
      <c r="C60" s="29" t="s">
        <v>137</v>
      </c>
      <c r="D60" s="26" t="s">
        <v>57</v>
      </c>
      <c r="E60" s="27">
        <v>7000</v>
      </c>
      <c r="F60" s="27">
        <v>4.2</v>
      </c>
      <c r="G60" s="28">
        <f t="shared" si="2"/>
        <v>29400</v>
      </c>
      <c r="H60" s="27"/>
    </row>
    <row r="61" s="4" customFormat="1" ht="81" customHeight="1" spans="1:8">
      <c r="A61" s="24">
        <v>23</v>
      </c>
      <c r="B61" s="29" t="s">
        <v>138</v>
      </c>
      <c r="C61" s="29" t="s">
        <v>139</v>
      </c>
      <c r="D61" s="26" t="s">
        <v>57</v>
      </c>
      <c r="E61" s="27">
        <v>4000</v>
      </c>
      <c r="F61" s="27">
        <v>3.5</v>
      </c>
      <c r="G61" s="28">
        <f t="shared" si="2"/>
        <v>14000</v>
      </c>
      <c r="H61" s="27"/>
    </row>
    <row r="62" s="4" customFormat="1" ht="74" customHeight="1" spans="1:8">
      <c r="A62" s="24">
        <v>24</v>
      </c>
      <c r="B62" s="29" t="s">
        <v>140</v>
      </c>
      <c r="C62" s="29" t="s">
        <v>141</v>
      </c>
      <c r="D62" s="26" t="s">
        <v>57</v>
      </c>
      <c r="E62" s="27">
        <v>4000</v>
      </c>
      <c r="F62" s="27">
        <v>2.8</v>
      </c>
      <c r="G62" s="28">
        <f t="shared" si="2"/>
        <v>11200</v>
      </c>
      <c r="H62" s="27"/>
    </row>
    <row r="63" s="4" customFormat="1" ht="74" customHeight="1" spans="1:8">
      <c r="A63" s="24">
        <v>25</v>
      </c>
      <c r="B63" s="29" t="s">
        <v>142</v>
      </c>
      <c r="C63" s="29" t="s">
        <v>143</v>
      </c>
      <c r="D63" s="26" t="s">
        <v>82</v>
      </c>
      <c r="E63" s="27">
        <v>490</v>
      </c>
      <c r="F63" s="27">
        <v>22</v>
      </c>
      <c r="G63" s="28">
        <f t="shared" ref="G63:G65" si="3">E63*F63</f>
        <v>10780</v>
      </c>
      <c r="H63" s="27"/>
    </row>
    <row r="64" s="4" customFormat="1" ht="79" customHeight="1" spans="1:8">
      <c r="A64" s="24">
        <v>26</v>
      </c>
      <c r="B64" s="29" t="s">
        <v>144</v>
      </c>
      <c r="C64" s="29" t="s">
        <v>145</v>
      </c>
      <c r="D64" s="26" t="s">
        <v>82</v>
      </c>
      <c r="E64" s="27">
        <v>120</v>
      </c>
      <c r="F64" s="27">
        <v>20</v>
      </c>
      <c r="G64" s="28">
        <f t="shared" si="3"/>
        <v>2400</v>
      </c>
      <c r="H64" s="27"/>
    </row>
    <row r="65" s="4" customFormat="1" ht="83" customHeight="1" spans="1:8">
      <c r="A65" s="24">
        <v>27</v>
      </c>
      <c r="B65" s="29" t="s">
        <v>146</v>
      </c>
      <c r="C65" s="29" t="s">
        <v>147</v>
      </c>
      <c r="D65" s="26" t="s">
        <v>82</v>
      </c>
      <c r="E65" s="27">
        <v>68</v>
      </c>
      <c r="F65" s="27">
        <v>64</v>
      </c>
      <c r="G65" s="28">
        <f t="shared" si="3"/>
        <v>4352</v>
      </c>
      <c r="H65" s="27"/>
    </row>
    <row r="66" s="4" customFormat="1" ht="39" customHeight="1" spans="1:8">
      <c r="A66" s="30" t="s">
        <v>148</v>
      </c>
      <c r="B66" s="31" t="s">
        <v>149</v>
      </c>
      <c r="C66" s="32"/>
      <c r="D66" s="33"/>
      <c r="E66" s="34"/>
      <c r="F66" s="34"/>
      <c r="G66" s="35">
        <f>G67</f>
        <v>66286.837</v>
      </c>
      <c r="H66" s="34"/>
    </row>
    <row r="67" s="4" customFormat="1" ht="162" customHeight="1" spans="1:8">
      <c r="A67" s="30"/>
      <c r="B67" s="36" t="s">
        <v>150</v>
      </c>
      <c r="C67" s="37"/>
      <c r="D67" s="38"/>
      <c r="E67" s="34"/>
      <c r="F67" s="39">
        <v>0.0359</v>
      </c>
      <c r="G67" s="34">
        <f>(G3+G38)*F67</f>
        <v>66286.837</v>
      </c>
      <c r="H67" s="40" t="s">
        <v>151</v>
      </c>
    </row>
    <row r="68" s="4" customFormat="1" ht="47" customHeight="1" spans="1:8">
      <c r="A68" s="30" t="s">
        <v>152</v>
      </c>
      <c r="B68" s="36" t="s">
        <v>153</v>
      </c>
      <c r="C68" s="37"/>
      <c r="D68" s="38"/>
      <c r="E68" s="35"/>
      <c r="F68" s="35"/>
      <c r="G68" s="35">
        <f>+G67+G38+G3</f>
        <v>1912716.837</v>
      </c>
      <c r="H68" s="41" t="s">
        <v>154</v>
      </c>
    </row>
    <row r="69" s="4" customFormat="1" ht="58" customHeight="1" spans="1:8">
      <c r="A69" s="30" t="s">
        <v>155</v>
      </c>
      <c r="B69" s="36" t="s">
        <v>156</v>
      </c>
      <c r="C69" s="37"/>
      <c r="D69" s="38"/>
      <c r="E69" s="35"/>
      <c r="F69" s="39">
        <v>0.09</v>
      </c>
      <c r="G69" s="35">
        <f>+G68*F69</f>
        <v>172144.51533</v>
      </c>
      <c r="H69" s="40" t="s">
        <v>157</v>
      </c>
    </row>
    <row r="70" s="4" customFormat="1" ht="41" customHeight="1" spans="1:8">
      <c r="A70" s="30" t="s">
        <v>158</v>
      </c>
      <c r="B70" s="36" t="s">
        <v>159</v>
      </c>
      <c r="C70" s="37"/>
      <c r="D70" s="38"/>
      <c r="E70" s="35"/>
      <c r="F70" s="35"/>
      <c r="G70" s="35">
        <f>+G68+G69</f>
        <v>2084861.35233</v>
      </c>
      <c r="H70" s="35"/>
    </row>
    <row r="71" s="5" customFormat="1" ht="105" customHeight="1" spans="1:8">
      <c r="A71" s="42" t="s">
        <v>160</v>
      </c>
      <c r="B71" s="43"/>
      <c r="C71" s="43"/>
      <c r="D71" s="44"/>
      <c r="E71" s="44"/>
      <c r="F71" s="44"/>
      <c r="G71" s="44"/>
      <c r="H71" s="44"/>
    </row>
    <row r="72" s="4" customFormat="1" ht="224" customHeight="1" spans="1:8">
      <c r="A72" s="9"/>
      <c r="B72" s="10"/>
      <c r="C72" s="10"/>
      <c r="D72" s="11"/>
      <c r="E72" s="12"/>
      <c r="F72" s="12"/>
      <c r="G72" s="12"/>
      <c r="H72" s="12"/>
    </row>
    <row r="73" s="4" customFormat="1" ht="235" customHeight="1" spans="1:8">
      <c r="A73" s="9"/>
      <c r="B73" s="10"/>
      <c r="C73" s="10"/>
      <c r="D73" s="11"/>
      <c r="E73" s="12"/>
      <c r="F73" s="12"/>
      <c r="G73" s="12"/>
      <c r="H73" s="12"/>
    </row>
    <row r="74" s="4" customFormat="1" ht="231" customHeight="1" spans="1:8">
      <c r="A74" s="9"/>
      <c r="B74" s="10"/>
      <c r="C74" s="10"/>
      <c r="D74" s="11"/>
      <c r="E74" s="12"/>
      <c r="F74" s="12"/>
      <c r="G74" s="12"/>
      <c r="H74" s="12"/>
    </row>
    <row r="75" s="4" customFormat="1" ht="249" customHeight="1" spans="1:8">
      <c r="A75" s="9"/>
      <c r="B75" s="10"/>
      <c r="C75" s="10"/>
      <c r="D75" s="11"/>
      <c r="E75" s="12"/>
      <c r="F75" s="12"/>
      <c r="G75" s="12"/>
      <c r="H75" s="12"/>
    </row>
    <row r="76" s="4" customFormat="1" ht="232" customHeight="1" spans="1:8">
      <c r="A76" s="9"/>
      <c r="B76" s="10"/>
      <c r="C76" s="10"/>
      <c r="D76" s="11"/>
      <c r="E76" s="12"/>
      <c r="F76" s="12"/>
      <c r="G76" s="12"/>
      <c r="H76" s="12"/>
    </row>
    <row r="77" s="4" customFormat="1" ht="224" customHeight="1" spans="1:8">
      <c r="A77" s="9"/>
      <c r="B77" s="10"/>
      <c r="C77" s="10"/>
      <c r="D77" s="11"/>
      <c r="E77" s="12"/>
      <c r="F77" s="12"/>
      <c r="G77" s="12"/>
      <c r="H77" s="12"/>
    </row>
    <row r="78" s="4" customFormat="1" ht="234" customHeight="1" spans="1:8">
      <c r="A78" s="9"/>
      <c r="B78" s="10"/>
      <c r="C78" s="10"/>
      <c r="D78" s="11"/>
      <c r="E78" s="12"/>
      <c r="F78" s="12"/>
      <c r="G78" s="12"/>
      <c r="H78" s="12"/>
    </row>
    <row r="79" s="4" customFormat="1" ht="112" customHeight="1" spans="1:8">
      <c r="A79" s="9"/>
      <c r="B79" s="10"/>
      <c r="C79" s="10"/>
      <c r="D79" s="11"/>
      <c r="E79" s="12"/>
      <c r="F79" s="12"/>
      <c r="G79" s="12"/>
      <c r="H79" s="12"/>
    </row>
    <row r="80" s="4" customFormat="1" ht="351" customHeight="1" spans="1:8">
      <c r="A80" s="9"/>
      <c r="B80" s="10"/>
      <c r="C80" s="10"/>
      <c r="D80" s="11"/>
      <c r="E80" s="12"/>
      <c r="F80" s="12"/>
      <c r="G80" s="12"/>
      <c r="H80" s="12"/>
    </row>
    <row r="81" s="4" customFormat="1" ht="200" customHeight="1" spans="1:8">
      <c r="A81" s="9"/>
      <c r="B81" s="10"/>
      <c r="C81" s="10"/>
      <c r="D81" s="11"/>
      <c r="E81" s="12"/>
      <c r="F81" s="12"/>
      <c r="G81" s="12"/>
      <c r="H81" s="12"/>
    </row>
    <row r="82" s="4" customFormat="1" ht="100" customHeight="1" spans="1:8">
      <c r="A82" s="9"/>
      <c r="B82" s="10"/>
      <c r="C82" s="10"/>
      <c r="D82" s="11"/>
      <c r="E82" s="12"/>
      <c r="F82" s="12"/>
      <c r="G82" s="12"/>
      <c r="H82" s="12"/>
    </row>
    <row r="83" s="4" customFormat="1" ht="117" customHeight="1" spans="1:8">
      <c r="A83" s="9"/>
      <c r="B83" s="10"/>
      <c r="C83" s="10"/>
      <c r="D83" s="11"/>
      <c r="E83" s="12"/>
      <c r="F83" s="12"/>
      <c r="G83" s="12"/>
      <c r="H83" s="12"/>
    </row>
    <row r="84" s="4" customFormat="1" ht="95" customHeight="1" spans="1:8">
      <c r="A84" s="9"/>
      <c r="B84" s="10"/>
      <c r="C84" s="10"/>
      <c r="D84" s="11"/>
      <c r="E84" s="12"/>
      <c r="F84" s="12"/>
      <c r="G84" s="12"/>
      <c r="H84" s="12"/>
    </row>
    <row r="85" s="4" customFormat="1" ht="112" customHeight="1" spans="1:8">
      <c r="A85" s="9"/>
      <c r="B85" s="10"/>
      <c r="C85" s="10"/>
      <c r="D85" s="11"/>
      <c r="E85" s="12"/>
      <c r="F85" s="12"/>
      <c r="G85" s="12"/>
      <c r="H85" s="12"/>
    </row>
    <row r="86" s="4" customFormat="1" ht="126" customHeight="1" spans="1:8">
      <c r="A86" s="9"/>
      <c r="B86" s="10"/>
      <c r="C86" s="10"/>
      <c r="D86" s="11"/>
      <c r="E86" s="12"/>
      <c r="F86" s="12"/>
      <c r="G86" s="12"/>
      <c r="H86" s="12"/>
    </row>
    <row r="87" s="4" customFormat="1" ht="120" customHeight="1" spans="1:8">
      <c r="A87" s="9"/>
      <c r="B87" s="10"/>
      <c r="C87" s="10"/>
      <c r="D87" s="11"/>
      <c r="E87" s="12"/>
      <c r="F87" s="12"/>
      <c r="G87" s="12"/>
      <c r="H87" s="12"/>
    </row>
    <row r="88" s="4" customFormat="1" ht="137" customHeight="1" spans="1:8">
      <c r="A88" s="9"/>
      <c r="B88" s="10"/>
      <c r="C88" s="10"/>
      <c r="D88" s="11"/>
      <c r="E88" s="12"/>
      <c r="F88" s="12"/>
      <c r="G88" s="12"/>
      <c r="H88" s="12"/>
    </row>
    <row r="89" s="4" customFormat="1" ht="134" customHeight="1" spans="1:8">
      <c r="A89" s="9"/>
      <c r="B89" s="10"/>
      <c r="C89" s="10"/>
      <c r="D89" s="11"/>
      <c r="E89" s="12"/>
      <c r="F89" s="12"/>
      <c r="G89" s="12"/>
      <c r="H89" s="12"/>
    </row>
    <row r="90" s="4" customFormat="1" ht="221" customHeight="1" spans="1:8">
      <c r="A90" s="9"/>
      <c r="B90" s="10"/>
      <c r="C90" s="10"/>
      <c r="D90" s="11"/>
      <c r="E90" s="12"/>
      <c r="F90" s="12"/>
      <c r="G90" s="12"/>
      <c r="H90" s="12"/>
    </row>
    <row r="91" s="4" customFormat="1" ht="235" customHeight="1" spans="1:8">
      <c r="A91" s="9"/>
      <c r="B91" s="10"/>
      <c r="C91" s="10"/>
      <c r="D91" s="11"/>
      <c r="E91" s="12"/>
      <c r="F91" s="12"/>
      <c r="G91" s="12"/>
      <c r="H91" s="12"/>
    </row>
    <row r="92" s="4" customFormat="1" ht="219" customHeight="1" spans="1:8">
      <c r="A92" s="9"/>
      <c r="B92" s="10"/>
      <c r="C92" s="10"/>
      <c r="D92" s="11"/>
      <c r="E92" s="12"/>
      <c r="F92" s="12"/>
      <c r="G92" s="12"/>
      <c r="H92" s="12"/>
    </row>
    <row r="93" s="4" customFormat="1" ht="150" customHeight="1" spans="1:8">
      <c r="A93" s="9"/>
      <c r="B93" s="10"/>
      <c r="C93" s="10"/>
      <c r="D93" s="11"/>
      <c r="E93" s="12"/>
      <c r="F93" s="12"/>
      <c r="G93" s="12"/>
      <c r="H93" s="12"/>
    </row>
    <row r="94" s="4" customFormat="1" ht="219" customHeight="1" spans="1:8">
      <c r="A94" s="9"/>
      <c r="B94" s="10"/>
      <c r="C94" s="10"/>
      <c r="D94" s="11"/>
      <c r="E94" s="12"/>
      <c r="F94" s="12"/>
      <c r="G94" s="12"/>
      <c r="H94" s="12"/>
    </row>
    <row r="95" s="4" customFormat="1" ht="162" customHeight="1" spans="1:8">
      <c r="A95" s="9"/>
      <c r="B95" s="10"/>
      <c r="C95" s="10"/>
      <c r="D95" s="11"/>
      <c r="E95" s="12"/>
      <c r="F95" s="12"/>
      <c r="G95" s="12"/>
      <c r="H95" s="12"/>
    </row>
    <row r="96" s="4" customFormat="1" ht="237" customHeight="1" spans="1:8">
      <c r="A96" s="9"/>
      <c r="B96" s="10"/>
      <c r="C96" s="10"/>
      <c r="D96" s="11"/>
      <c r="E96" s="12"/>
      <c r="F96" s="12"/>
      <c r="G96" s="12"/>
      <c r="H96" s="12"/>
    </row>
    <row r="97" s="4" customFormat="1" ht="235" customHeight="1" spans="1:8">
      <c r="A97" s="9"/>
      <c r="B97" s="10"/>
      <c r="C97" s="10"/>
      <c r="D97" s="11"/>
      <c r="E97" s="12"/>
      <c r="F97" s="12"/>
      <c r="G97" s="12"/>
      <c r="H97" s="12"/>
    </row>
    <row r="98" s="4" customFormat="1" ht="224" customHeight="1" spans="1:8">
      <c r="A98" s="9"/>
      <c r="B98" s="10"/>
      <c r="C98" s="10"/>
      <c r="D98" s="11"/>
      <c r="E98" s="12"/>
      <c r="F98" s="12"/>
      <c r="G98" s="12"/>
      <c r="H98" s="12"/>
    </row>
    <row r="99" s="4" customFormat="1" ht="225" customHeight="1" spans="1:8">
      <c r="A99" s="9"/>
      <c r="B99" s="10"/>
      <c r="C99" s="10"/>
      <c r="D99" s="11"/>
      <c r="E99" s="12"/>
      <c r="F99" s="12"/>
      <c r="G99" s="12"/>
      <c r="H99" s="12"/>
    </row>
    <row r="100" s="4" customFormat="1" ht="80" customHeight="1" spans="1:8">
      <c r="A100" s="9"/>
      <c r="B100" s="10"/>
      <c r="C100" s="10"/>
      <c r="D100" s="11"/>
      <c r="E100" s="12"/>
      <c r="F100" s="12"/>
      <c r="G100" s="12"/>
      <c r="H100" s="12"/>
    </row>
    <row r="101" s="4" customFormat="1" ht="113" customHeight="1" spans="1:8">
      <c r="A101" s="9"/>
      <c r="B101" s="10"/>
      <c r="C101" s="10"/>
      <c r="D101" s="11"/>
      <c r="E101" s="12"/>
      <c r="F101" s="12"/>
      <c r="G101" s="12"/>
      <c r="H101" s="12"/>
    </row>
    <row r="102" s="4" customFormat="1" ht="163" customHeight="1" spans="1:8">
      <c r="A102" s="9"/>
      <c r="B102" s="10"/>
      <c r="C102" s="10"/>
      <c r="D102" s="11"/>
      <c r="E102" s="12"/>
      <c r="F102" s="12"/>
      <c r="G102" s="12"/>
      <c r="H102" s="12"/>
    </row>
    <row r="103" s="4" customFormat="1" ht="129" customHeight="1" spans="1:8">
      <c r="A103" s="9"/>
      <c r="B103" s="10"/>
      <c r="C103" s="10"/>
      <c r="D103" s="11"/>
      <c r="E103" s="12"/>
      <c r="F103" s="12"/>
      <c r="G103" s="12"/>
      <c r="H103" s="12"/>
    </row>
    <row r="104" s="4" customFormat="1" ht="142" customHeight="1" spans="1:8">
      <c r="A104" s="9"/>
      <c r="B104" s="10"/>
      <c r="C104" s="10"/>
      <c r="D104" s="11"/>
      <c r="E104" s="12"/>
      <c r="F104" s="12"/>
      <c r="G104" s="12"/>
      <c r="H104" s="12"/>
    </row>
    <row r="105" s="4" customFormat="1" ht="130" customHeight="1" spans="1:8">
      <c r="A105" s="9"/>
      <c r="B105" s="10"/>
      <c r="C105" s="10"/>
      <c r="D105" s="11"/>
      <c r="E105" s="12"/>
      <c r="F105" s="12"/>
      <c r="G105" s="12"/>
      <c r="H105" s="12"/>
    </row>
    <row r="106" s="4" customFormat="1" ht="96" customHeight="1" spans="1:8">
      <c r="A106" s="9"/>
      <c r="B106" s="10"/>
      <c r="C106" s="10"/>
      <c r="D106" s="11"/>
      <c r="E106" s="12"/>
      <c r="F106" s="12"/>
      <c r="G106" s="12"/>
      <c r="H106" s="12"/>
    </row>
    <row r="107" s="4" customFormat="1" ht="230" customHeight="1" spans="1:8">
      <c r="A107" s="9"/>
      <c r="B107" s="10"/>
      <c r="C107" s="10"/>
      <c r="D107" s="11"/>
      <c r="E107" s="12"/>
      <c r="F107" s="12"/>
      <c r="G107" s="12"/>
      <c r="H107" s="12"/>
    </row>
    <row r="108" s="4" customFormat="1" ht="222" customHeight="1" spans="1:8">
      <c r="A108" s="9"/>
      <c r="B108" s="10"/>
      <c r="C108" s="10"/>
      <c r="D108" s="11"/>
      <c r="E108" s="12"/>
      <c r="F108" s="12"/>
      <c r="G108" s="12"/>
      <c r="H108" s="12"/>
    </row>
    <row r="109" s="4" customFormat="1" ht="232" customHeight="1" spans="1:8">
      <c r="A109" s="9"/>
      <c r="B109" s="10"/>
      <c r="C109" s="10"/>
      <c r="D109" s="11"/>
      <c r="E109" s="12"/>
      <c r="F109" s="12"/>
      <c r="G109" s="12"/>
      <c r="H109" s="12"/>
    </row>
    <row r="110" s="4" customFormat="1" ht="232" customHeight="1" spans="1:8">
      <c r="A110" s="9"/>
      <c r="B110" s="10"/>
      <c r="C110" s="10"/>
      <c r="D110" s="11"/>
      <c r="E110" s="12"/>
      <c r="F110" s="12"/>
      <c r="G110" s="12"/>
      <c r="H110" s="12"/>
    </row>
    <row r="111" s="4" customFormat="1" ht="103" customHeight="1" spans="1:8">
      <c r="A111" s="9"/>
      <c r="B111" s="10"/>
      <c r="C111" s="10"/>
      <c r="D111" s="11"/>
      <c r="E111" s="12"/>
      <c r="F111" s="12"/>
      <c r="G111" s="12"/>
      <c r="H111" s="12"/>
    </row>
    <row r="112" s="4" customFormat="1" ht="83" customHeight="1" spans="1:8">
      <c r="A112" s="9"/>
      <c r="B112" s="10"/>
      <c r="C112" s="10"/>
      <c r="D112" s="11"/>
      <c r="E112" s="12"/>
      <c r="F112" s="12"/>
      <c r="G112" s="12"/>
      <c r="H112" s="12"/>
    </row>
    <row r="113" s="4" customFormat="1" ht="126" customHeight="1" spans="1:8">
      <c r="A113" s="9"/>
      <c r="B113" s="10"/>
      <c r="C113" s="10"/>
      <c r="D113" s="11"/>
      <c r="E113" s="12"/>
      <c r="F113" s="12"/>
      <c r="G113" s="12"/>
      <c r="H113" s="12"/>
    </row>
    <row r="114" s="4" customFormat="1" ht="96" customHeight="1" spans="1:8">
      <c r="A114" s="9"/>
      <c r="B114" s="10"/>
      <c r="C114" s="10"/>
      <c r="D114" s="11"/>
      <c r="E114" s="12"/>
      <c r="F114" s="12"/>
      <c r="G114" s="12"/>
      <c r="H114" s="12"/>
    </row>
    <row r="115" s="4" customFormat="1" ht="91" customHeight="1" spans="1:8">
      <c r="A115" s="9"/>
      <c r="B115" s="10"/>
      <c r="C115" s="10"/>
      <c r="D115" s="11"/>
      <c r="E115" s="12"/>
      <c r="F115" s="12"/>
      <c r="G115" s="12"/>
      <c r="H115" s="12"/>
    </row>
    <row r="116" s="4" customFormat="1" ht="131" customHeight="1" spans="1:8">
      <c r="A116" s="9"/>
      <c r="B116" s="10"/>
      <c r="C116" s="10"/>
      <c r="D116" s="11"/>
      <c r="E116" s="12"/>
      <c r="F116" s="12"/>
      <c r="G116" s="12"/>
      <c r="H116" s="12"/>
    </row>
    <row r="117" s="4" customFormat="1" ht="130" customHeight="1" spans="1:8">
      <c r="A117" s="9"/>
      <c r="B117" s="10"/>
      <c r="C117" s="10"/>
      <c r="D117" s="11"/>
      <c r="E117" s="12"/>
      <c r="F117" s="12"/>
      <c r="G117" s="12"/>
      <c r="H117" s="12"/>
    </row>
    <row r="118" s="4" customFormat="1" ht="155" customHeight="1" spans="1:8">
      <c r="A118" s="9"/>
      <c r="B118" s="10"/>
      <c r="C118" s="10"/>
      <c r="D118" s="11"/>
      <c r="E118" s="12"/>
      <c r="F118" s="12"/>
      <c r="G118" s="12"/>
      <c r="H118" s="12"/>
    </row>
    <row r="119" s="4" customFormat="1" ht="234" customHeight="1" spans="1:8">
      <c r="A119" s="9"/>
      <c r="B119" s="10"/>
      <c r="C119" s="10"/>
      <c r="D119" s="11"/>
      <c r="E119" s="12"/>
      <c r="F119" s="12"/>
      <c r="G119" s="12"/>
      <c r="H119" s="12"/>
    </row>
    <row r="120" s="4" customFormat="1" ht="254" customHeight="1" spans="1:8">
      <c r="A120" s="9"/>
      <c r="B120" s="10"/>
      <c r="C120" s="10"/>
      <c r="D120" s="11"/>
      <c r="E120" s="12"/>
      <c r="F120" s="12"/>
      <c r="G120" s="12"/>
      <c r="H120" s="12"/>
    </row>
    <row r="121" s="4" customFormat="1" ht="234" customHeight="1" spans="1:8">
      <c r="A121" s="9"/>
      <c r="B121" s="10"/>
      <c r="C121" s="10"/>
      <c r="D121" s="11"/>
      <c r="E121" s="12"/>
      <c r="F121" s="12"/>
      <c r="G121" s="12"/>
      <c r="H121" s="12"/>
    </row>
    <row r="122" s="4" customFormat="1" ht="172" customHeight="1" spans="1:8">
      <c r="A122" s="9"/>
      <c r="B122" s="10"/>
      <c r="C122" s="10"/>
      <c r="D122" s="11"/>
      <c r="E122" s="12"/>
      <c r="F122" s="12"/>
      <c r="G122" s="12"/>
      <c r="H122" s="12"/>
    </row>
    <row r="123" s="4" customFormat="1" ht="249" customHeight="1" spans="1:8">
      <c r="A123" s="9"/>
      <c r="B123" s="10"/>
      <c r="C123" s="10"/>
      <c r="D123" s="11"/>
      <c r="E123" s="12"/>
      <c r="F123" s="12"/>
      <c r="G123" s="12"/>
      <c r="H123" s="12"/>
    </row>
    <row r="124" s="4" customFormat="1" ht="247" customHeight="1" spans="1:8">
      <c r="A124" s="9"/>
      <c r="B124" s="10"/>
      <c r="C124" s="10"/>
      <c r="D124" s="11"/>
      <c r="E124" s="12"/>
      <c r="F124" s="12"/>
      <c r="G124" s="12"/>
      <c r="H124" s="12"/>
    </row>
    <row r="125" s="4" customFormat="1" ht="237" customHeight="1" spans="1:8">
      <c r="A125" s="9"/>
      <c r="B125" s="10"/>
      <c r="C125" s="10"/>
      <c r="D125" s="11"/>
      <c r="E125" s="12"/>
      <c r="F125" s="12"/>
      <c r="G125" s="12"/>
      <c r="H125" s="12"/>
    </row>
    <row r="126" s="4" customFormat="1" ht="223" customHeight="1" spans="1:8">
      <c r="A126" s="9"/>
      <c r="B126" s="10"/>
      <c r="C126" s="10"/>
      <c r="D126" s="11"/>
      <c r="E126" s="12"/>
      <c r="F126" s="12"/>
      <c r="G126" s="12"/>
      <c r="H126" s="12"/>
    </row>
    <row r="127" s="4" customFormat="1" ht="232" customHeight="1" spans="1:8">
      <c r="A127" s="9"/>
      <c r="B127" s="10"/>
      <c r="C127" s="10"/>
      <c r="D127" s="11"/>
      <c r="E127" s="12"/>
      <c r="F127" s="12"/>
      <c r="G127" s="12"/>
      <c r="H127" s="12"/>
    </row>
    <row r="128" s="4" customFormat="1" ht="192" customHeight="1" spans="1:8">
      <c r="A128" s="9"/>
      <c r="B128" s="10"/>
      <c r="C128" s="10"/>
      <c r="D128" s="11"/>
      <c r="E128" s="12"/>
      <c r="F128" s="12"/>
      <c r="G128" s="12"/>
      <c r="H128" s="12"/>
    </row>
    <row r="129" s="4" customFormat="1" ht="135" customHeight="1" spans="1:8">
      <c r="A129" s="9"/>
      <c r="B129" s="10"/>
      <c r="C129" s="10"/>
      <c r="D129" s="11"/>
      <c r="E129" s="12"/>
      <c r="F129" s="12"/>
      <c r="G129" s="12"/>
      <c r="H129" s="12"/>
    </row>
    <row r="130" s="4" customFormat="1" ht="136" customHeight="1" spans="1:8">
      <c r="A130" s="9"/>
      <c r="B130" s="10"/>
      <c r="C130" s="10"/>
      <c r="D130" s="11"/>
      <c r="E130" s="12"/>
      <c r="F130" s="12"/>
      <c r="G130" s="12"/>
      <c r="H130" s="12"/>
    </row>
    <row r="131" s="4" customFormat="1" ht="151" customHeight="1" spans="1:8">
      <c r="A131" s="9"/>
      <c r="B131" s="10"/>
      <c r="C131" s="10"/>
      <c r="D131" s="11"/>
      <c r="E131" s="12"/>
      <c r="F131" s="12"/>
      <c r="G131" s="12"/>
      <c r="H131" s="12"/>
    </row>
    <row r="132" s="4" customFormat="1" ht="120" customHeight="1" spans="1:8">
      <c r="A132" s="9"/>
      <c r="B132" s="10"/>
      <c r="C132" s="10"/>
      <c r="D132" s="11"/>
      <c r="E132" s="12"/>
      <c r="F132" s="12"/>
      <c r="G132" s="12"/>
      <c r="H132" s="12"/>
    </row>
    <row r="133" s="4" customFormat="1" ht="118" customHeight="1" spans="1:8">
      <c r="A133" s="9"/>
      <c r="B133" s="10"/>
      <c r="C133" s="10"/>
      <c r="D133" s="11"/>
      <c r="E133" s="12"/>
      <c r="F133" s="12"/>
      <c r="G133" s="12"/>
      <c r="H133" s="12"/>
    </row>
    <row r="134" s="4" customFormat="1" ht="81" customHeight="1" spans="1:8">
      <c r="A134" s="9"/>
      <c r="B134" s="10"/>
      <c r="C134" s="10"/>
      <c r="D134" s="11"/>
      <c r="E134" s="12"/>
      <c r="F134" s="12"/>
      <c r="G134" s="12"/>
      <c r="H134" s="12"/>
    </row>
    <row r="135" s="4" customFormat="1" ht="139" customHeight="1" spans="1:8">
      <c r="A135" s="9"/>
      <c r="B135" s="10"/>
      <c r="C135" s="10"/>
      <c r="D135" s="11"/>
      <c r="E135" s="12"/>
      <c r="F135" s="12"/>
      <c r="G135" s="12"/>
      <c r="H135" s="12"/>
    </row>
    <row r="136" s="4" customFormat="1" ht="95" customHeight="1" spans="1:8">
      <c r="A136" s="9"/>
      <c r="B136" s="10"/>
      <c r="C136" s="10"/>
      <c r="D136" s="11"/>
      <c r="E136" s="12"/>
      <c r="F136" s="12"/>
      <c r="G136" s="12"/>
      <c r="H136" s="12"/>
    </row>
    <row r="137" s="4" customFormat="1" ht="78" customHeight="1" spans="1:8">
      <c r="A137" s="9"/>
      <c r="B137" s="10"/>
      <c r="C137" s="10"/>
      <c r="D137" s="11"/>
      <c r="E137" s="12"/>
      <c r="F137" s="12"/>
      <c r="G137" s="12"/>
      <c r="H137" s="12"/>
    </row>
    <row r="138" s="4" customFormat="1" ht="121" customHeight="1" spans="1:8">
      <c r="A138" s="9"/>
      <c r="B138" s="10"/>
      <c r="C138" s="10"/>
      <c r="D138" s="11"/>
      <c r="E138" s="12"/>
      <c r="F138" s="12"/>
      <c r="G138" s="12"/>
      <c r="H138" s="12"/>
    </row>
    <row r="139" s="4" customFormat="1" ht="176" customHeight="1" spans="1:8">
      <c r="A139" s="9"/>
      <c r="B139" s="10"/>
      <c r="C139" s="10"/>
      <c r="D139" s="11"/>
      <c r="E139" s="12"/>
      <c r="F139" s="12"/>
      <c r="G139" s="12"/>
      <c r="H139" s="12"/>
    </row>
    <row r="140" s="4" customFormat="1" ht="123" customHeight="1" spans="1:8">
      <c r="A140" s="9"/>
      <c r="B140" s="10"/>
      <c r="C140" s="10"/>
      <c r="D140" s="11"/>
      <c r="E140" s="12"/>
      <c r="F140" s="12"/>
      <c r="G140" s="12"/>
      <c r="H140" s="12"/>
    </row>
    <row r="141" s="4" customFormat="1" ht="139" customHeight="1" spans="1:8">
      <c r="A141" s="9"/>
      <c r="B141" s="10"/>
      <c r="C141" s="10"/>
      <c r="D141" s="11"/>
      <c r="E141" s="12"/>
      <c r="F141" s="12"/>
      <c r="G141" s="12"/>
      <c r="H141" s="12"/>
    </row>
    <row r="142" s="4" customFormat="1" ht="140" customHeight="1" spans="1:8">
      <c r="A142" s="9"/>
      <c r="B142" s="10"/>
      <c r="C142" s="10"/>
      <c r="D142" s="11"/>
      <c r="E142" s="12"/>
      <c r="F142" s="12"/>
      <c r="G142" s="12"/>
      <c r="H142" s="12"/>
    </row>
    <row r="143" s="4" customFormat="1" ht="134" customHeight="1" spans="1:8">
      <c r="A143" s="9"/>
      <c r="B143" s="10"/>
      <c r="C143" s="10"/>
      <c r="D143" s="11"/>
      <c r="E143" s="12"/>
      <c r="F143" s="12"/>
      <c r="G143" s="12"/>
      <c r="H143" s="12"/>
    </row>
    <row r="144" s="4" customFormat="1" ht="235" customHeight="1" spans="1:8">
      <c r="A144" s="9"/>
      <c r="B144" s="10"/>
      <c r="C144" s="10"/>
      <c r="D144" s="11"/>
      <c r="E144" s="12"/>
      <c r="F144" s="12"/>
      <c r="G144" s="12"/>
      <c r="H144" s="12"/>
    </row>
    <row r="145" s="4" customFormat="1" ht="232" customHeight="1" spans="1:8">
      <c r="A145" s="9"/>
      <c r="B145" s="10"/>
      <c r="C145" s="10"/>
      <c r="D145" s="11"/>
      <c r="E145" s="12"/>
      <c r="F145" s="12"/>
      <c r="G145" s="12"/>
      <c r="H145" s="12"/>
    </row>
    <row r="146" s="4" customFormat="1" ht="197" customHeight="1" spans="1:8">
      <c r="A146" s="9"/>
      <c r="B146" s="10"/>
      <c r="C146" s="10"/>
      <c r="D146" s="11"/>
      <c r="E146" s="12"/>
      <c r="F146" s="12"/>
      <c r="G146" s="12"/>
      <c r="H146" s="12"/>
    </row>
    <row r="147" s="4" customFormat="1" ht="210" customHeight="1" spans="1:8">
      <c r="A147" s="9"/>
      <c r="B147" s="10"/>
      <c r="C147" s="10"/>
      <c r="D147" s="11"/>
      <c r="E147" s="12"/>
      <c r="F147" s="12"/>
      <c r="G147" s="12"/>
      <c r="H147" s="12"/>
    </row>
    <row r="148" s="4" customFormat="1" ht="351" customHeight="1" spans="1:8">
      <c r="A148" s="9"/>
      <c r="B148" s="10"/>
      <c r="C148" s="10"/>
      <c r="D148" s="11"/>
      <c r="E148" s="12"/>
      <c r="F148" s="12"/>
      <c r="G148" s="12"/>
      <c r="H148" s="12"/>
    </row>
    <row r="149" s="4" customFormat="1" ht="355" customHeight="1" spans="1:8">
      <c r="A149" s="9"/>
      <c r="B149" s="10"/>
      <c r="C149" s="10"/>
      <c r="D149" s="11"/>
      <c r="E149" s="12"/>
      <c r="F149" s="12"/>
      <c r="G149" s="12"/>
      <c r="H149" s="12"/>
    </row>
    <row r="150" s="4" customFormat="1" ht="355" customHeight="1" spans="1:8">
      <c r="A150" s="9"/>
      <c r="B150" s="10"/>
      <c r="C150" s="10"/>
      <c r="D150" s="11"/>
      <c r="E150" s="12"/>
      <c r="F150" s="12"/>
      <c r="G150" s="12"/>
      <c r="H150" s="12"/>
    </row>
    <row r="151" s="4" customFormat="1" ht="85" customHeight="1" spans="1:8">
      <c r="A151" s="9"/>
      <c r="B151" s="10"/>
      <c r="C151" s="10"/>
      <c r="D151" s="11"/>
      <c r="E151" s="12"/>
      <c r="F151" s="12"/>
      <c r="G151" s="12"/>
      <c r="H151" s="12"/>
    </row>
    <row r="152" s="4" customFormat="1" ht="161" customHeight="1" spans="1:8">
      <c r="A152" s="9"/>
      <c r="B152" s="10"/>
      <c r="C152" s="10"/>
      <c r="D152" s="11"/>
      <c r="E152" s="12"/>
      <c r="F152" s="12"/>
      <c r="G152" s="12"/>
      <c r="H152" s="12"/>
    </row>
    <row r="153" s="4" customFormat="1" ht="138" customHeight="1" spans="1:8">
      <c r="A153" s="9"/>
      <c r="B153" s="10"/>
      <c r="C153" s="10"/>
      <c r="D153" s="11"/>
      <c r="E153" s="12"/>
      <c r="F153" s="12"/>
      <c r="G153" s="12"/>
      <c r="H153" s="12"/>
    </row>
    <row r="154" s="4" customFormat="1" ht="128" customHeight="1" spans="1:8">
      <c r="A154" s="9"/>
      <c r="B154" s="10"/>
      <c r="C154" s="10"/>
      <c r="D154" s="11"/>
      <c r="E154" s="12"/>
      <c r="F154" s="12"/>
      <c r="G154" s="12"/>
      <c r="H154" s="12"/>
    </row>
    <row r="155" s="4" customFormat="1" ht="233" customHeight="1" spans="1:8">
      <c r="A155" s="9"/>
      <c r="B155" s="10"/>
      <c r="C155" s="10"/>
      <c r="D155" s="11"/>
      <c r="E155" s="12"/>
      <c r="F155" s="12"/>
      <c r="G155" s="12"/>
      <c r="H155" s="12"/>
    </row>
    <row r="156" s="4" customFormat="1" ht="142" customHeight="1" spans="1:8">
      <c r="A156" s="9"/>
      <c r="B156" s="10"/>
      <c r="C156" s="10"/>
      <c r="D156" s="11"/>
      <c r="E156" s="12"/>
      <c r="F156" s="12"/>
      <c r="G156" s="12"/>
      <c r="H156" s="12"/>
    </row>
    <row r="157" s="4" customFormat="1" ht="233" customHeight="1" spans="1:8">
      <c r="A157" s="9"/>
      <c r="B157" s="10"/>
      <c r="C157" s="10"/>
      <c r="D157" s="11"/>
      <c r="E157" s="12"/>
      <c r="F157" s="12"/>
      <c r="G157" s="12"/>
      <c r="H157" s="12"/>
    </row>
    <row r="158" s="4" customFormat="1" ht="234" customHeight="1" spans="1:8">
      <c r="A158" s="9"/>
      <c r="B158" s="10"/>
      <c r="C158" s="10"/>
      <c r="D158" s="11"/>
      <c r="E158" s="12"/>
      <c r="F158" s="12"/>
      <c r="G158" s="12"/>
      <c r="H158" s="12"/>
    </row>
    <row r="159" s="4" customFormat="1" ht="78" customHeight="1" spans="1:8">
      <c r="A159" s="9"/>
      <c r="B159" s="10"/>
      <c r="C159" s="10"/>
      <c r="D159" s="11"/>
      <c r="E159" s="12"/>
      <c r="F159" s="12"/>
      <c r="G159" s="12"/>
      <c r="H159" s="12"/>
    </row>
    <row r="160" s="4" customFormat="1" ht="128" customHeight="1" spans="1:8">
      <c r="A160" s="9"/>
      <c r="B160" s="10"/>
      <c r="C160" s="10"/>
      <c r="D160" s="11"/>
      <c r="E160" s="12"/>
      <c r="F160" s="12"/>
      <c r="G160" s="12"/>
      <c r="H160" s="12"/>
    </row>
    <row r="161" s="4" customFormat="1" ht="173" customHeight="1" spans="1:8">
      <c r="A161" s="9"/>
      <c r="B161" s="10"/>
      <c r="C161" s="10"/>
      <c r="D161" s="11"/>
      <c r="E161" s="12"/>
      <c r="F161" s="12"/>
      <c r="G161" s="12"/>
      <c r="H161" s="12"/>
    </row>
    <row r="162" s="6" customFormat="1" ht="67" customHeight="1" spans="1:8">
      <c r="A162" s="9"/>
      <c r="B162" s="10"/>
      <c r="C162" s="10"/>
      <c r="D162" s="11"/>
      <c r="E162" s="12"/>
      <c r="F162" s="12"/>
      <c r="G162" s="12"/>
      <c r="H162" s="12"/>
    </row>
    <row r="163" s="7" customFormat="1" ht="33" customHeight="1" spans="1:8">
      <c r="A163" s="9"/>
      <c r="B163" s="10"/>
      <c r="C163" s="10"/>
      <c r="D163" s="11"/>
      <c r="E163" s="12"/>
      <c r="F163" s="12"/>
      <c r="G163" s="12"/>
      <c r="H163" s="12"/>
    </row>
    <row r="164" s="6" customFormat="1" ht="33" customHeight="1" spans="1:8">
      <c r="A164" s="9"/>
      <c r="B164" s="10"/>
      <c r="C164" s="10"/>
      <c r="D164" s="11"/>
      <c r="E164" s="12"/>
      <c r="F164" s="12"/>
      <c r="G164" s="12"/>
      <c r="H164" s="12"/>
    </row>
    <row r="165" s="6" customFormat="1" ht="24" customHeight="1" spans="1:8">
      <c r="A165" s="9"/>
      <c r="B165" s="10"/>
      <c r="C165" s="10"/>
      <c r="D165" s="11"/>
      <c r="E165" s="12"/>
      <c r="F165" s="12"/>
      <c r="G165" s="12"/>
      <c r="H165" s="12"/>
    </row>
    <row r="166" s="6" customFormat="1" ht="126" customHeight="1" spans="1:8">
      <c r="A166" s="9"/>
      <c r="B166" s="10"/>
      <c r="C166" s="10"/>
      <c r="D166" s="11"/>
      <c r="E166" s="12"/>
      <c r="F166" s="12"/>
      <c r="G166" s="12"/>
      <c r="H166" s="12"/>
    </row>
  </sheetData>
  <mergeCells count="2">
    <mergeCell ref="A1:H1"/>
    <mergeCell ref="A71:H71"/>
  </mergeCells>
  <pageMargins left="0.708661417322835" right="0.708661417322835" top="0.590551181102362" bottom="0.708333333333333" header="0.31496062992126" footer="0.35416666666666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tabSelected="1" topLeftCell="A67" workbookViewId="0">
      <selection activeCell="D69" sqref="D69"/>
    </sheetView>
  </sheetViews>
  <sheetFormatPr defaultColWidth="9" defaultRowHeight="14.25" outlineLevelCol="7"/>
  <cols>
    <col min="1" max="1" width="7.625" style="9" customWidth="1"/>
    <col min="2" max="2" width="18.125" style="10" customWidth="1"/>
    <col min="3" max="3" width="41.125" style="10" customWidth="1"/>
    <col min="4" max="4" width="9" style="11"/>
    <col min="5" max="5" width="12.75" style="12" customWidth="1"/>
    <col min="6" max="6" width="9" style="12"/>
    <col min="7" max="7" width="20.875" style="12" customWidth="1"/>
    <col min="8" max="8" width="21.875" style="12" customWidth="1"/>
    <col min="9" max="16384" width="9" style="1"/>
  </cols>
  <sheetData>
    <row r="1" s="1" customFormat="1" ht="61" customHeight="1" spans="1:8">
      <c r="A1" s="13" t="s">
        <v>12</v>
      </c>
      <c r="B1" s="13"/>
      <c r="C1" s="13"/>
      <c r="D1" s="13"/>
      <c r="E1" s="13"/>
      <c r="F1" s="13"/>
      <c r="G1" s="13"/>
      <c r="H1" s="13"/>
    </row>
    <row r="2" s="2" customFormat="1" ht="52" customHeight="1" spans="1:8">
      <c r="A2" s="14" t="s">
        <v>13</v>
      </c>
      <c r="B2" s="15" t="s">
        <v>14</v>
      </c>
      <c r="C2" s="15" t="s">
        <v>15</v>
      </c>
      <c r="D2" s="16" t="s">
        <v>16</v>
      </c>
      <c r="E2" s="17" t="s">
        <v>17</v>
      </c>
      <c r="F2" s="18" t="s">
        <v>18</v>
      </c>
      <c r="G2" s="18" t="s">
        <v>19</v>
      </c>
      <c r="H2" s="18" t="s">
        <v>20</v>
      </c>
    </row>
    <row r="3" s="2" customFormat="1" ht="30" customHeight="1" spans="1:8">
      <c r="A3" s="19" t="s">
        <v>21</v>
      </c>
      <c r="B3" s="20" t="s">
        <v>22</v>
      </c>
      <c r="C3" s="21"/>
      <c r="D3" s="22"/>
      <c r="E3" s="22"/>
      <c r="F3" s="22"/>
      <c r="G3" s="23">
        <f>SUM(G4:G37)</f>
        <v>0</v>
      </c>
      <c r="H3" s="22"/>
    </row>
    <row r="4" s="3" customFormat="1" ht="115" customHeight="1" spans="1:8">
      <c r="A4" s="24">
        <v>1</v>
      </c>
      <c r="B4" s="25" t="s">
        <v>23</v>
      </c>
      <c r="C4" s="25" t="s">
        <v>24</v>
      </c>
      <c r="D4" s="26" t="s">
        <v>25</v>
      </c>
      <c r="E4" s="27">
        <f>1200+2200+340+4400</f>
        <v>8140</v>
      </c>
      <c r="F4" s="27"/>
      <c r="G4" s="28"/>
      <c r="H4" s="27"/>
    </row>
    <row r="5" s="3" customFormat="1" ht="109" customHeight="1" spans="1:8">
      <c r="A5" s="24">
        <v>2</v>
      </c>
      <c r="B5" s="25" t="s">
        <v>26</v>
      </c>
      <c r="C5" s="25" t="s">
        <v>27</v>
      </c>
      <c r="D5" s="26" t="s">
        <v>28</v>
      </c>
      <c r="E5" s="27">
        <f>74+42+120+300+40+26+80+312*1+9*2*1*3</f>
        <v>1048</v>
      </c>
      <c r="F5" s="27"/>
      <c r="G5" s="28"/>
      <c r="H5" s="27"/>
    </row>
    <row r="6" s="3" customFormat="1" ht="111" customHeight="1" spans="1:8">
      <c r="A6" s="24">
        <v>3</v>
      </c>
      <c r="B6" s="25" t="s">
        <v>29</v>
      </c>
      <c r="C6" s="25" t="s">
        <v>30</v>
      </c>
      <c r="D6" s="26" t="s">
        <v>25</v>
      </c>
      <c r="E6" s="27">
        <v>2140</v>
      </c>
      <c r="F6" s="27"/>
      <c r="G6" s="28"/>
      <c r="H6" s="27"/>
    </row>
    <row r="7" s="3" customFormat="1" ht="101" customHeight="1" spans="1:8">
      <c r="A7" s="24">
        <v>4</v>
      </c>
      <c r="B7" s="25" t="s">
        <v>31</v>
      </c>
      <c r="C7" s="25" t="s">
        <v>32</v>
      </c>
      <c r="D7" s="26" t="s">
        <v>25</v>
      </c>
      <c r="E7" s="27">
        <v>2140</v>
      </c>
      <c r="F7" s="27"/>
      <c r="G7" s="28"/>
      <c r="H7" s="27"/>
    </row>
    <row r="8" s="3" customFormat="1" ht="75" customHeight="1" spans="1:8">
      <c r="A8" s="24">
        <v>5</v>
      </c>
      <c r="B8" s="25" t="s">
        <v>33</v>
      </c>
      <c r="C8" s="25" t="s">
        <v>34</v>
      </c>
      <c r="D8" s="26" t="s">
        <v>35</v>
      </c>
      <c r="E8" s="27">
        <v>2.8</v>
      </c>
      <c r="F8" s="27"/>
      <c r="G8" s="28"/>
      <c r="H8" s="27"/>
    </row>
    <row r="9" s="3" customFormat="1" ht="86" customHeight="1" spans="1:8">
      <c r="A9" s="24">
        <v>6</v>
      </c>
      <c r="B9" s="25" t="s">
        <v>36</v>
      </c>
      <c r="C9" s="25" t="s">
        <v>37</v>
      </c>
      <c r="D9" s="26" t="s">
        <v>28</v>
      </c>
      <c r="E9" s="27">
        <v>8.4</v>
      </c>
      <c r="F9" s="27"/>
      <c r="G9" s="28"/>
      <c r="H9" s="27"/>
    </row>
    <row r="10" s="4" customFormat="1" ht="80" customHeight="1" spans="1:8">
      <c r="A10" s="24">
        <v>7</v>
      </c>
      <c r="B10" s="25" t="s">
        <v>38</v>
      </c>
      <c r="C10" s="25" t="s">
        <v>39</v>
      </c>
      <c r="D10" s="26" t="s">
        <v>25</v>
      </c>
      <c r="E10" s="27">
        <v>2100</v>
      </c>
      <c r="F10" s="27"/>
      <c r="G10" s="28"/>
      <c r="H10" s="27"/>
    </row>
    <row r="11" s="4" customFormat="1" ht="96" customHeight="1" spans="1:8">
      <c r="A11" s="24">
        <v>8</v>
      </c>
      <c r="B11" s="25" t="s">
        <v>40</v>
      </c>
      <c r="C11" s="25" t="s">
        <v>41</v>
      </c>
      <c r="D11" s="26" t="s">
        <v>28</v>
      </c>
      <c r="E11" s="27">
        <v>17</v>
      </c>
      <c r="F11" s="27"/>
      <c r="G11" s="28"/>
      <c r="H11" s="27"/>
    </row>
    <row r="12" s="4" customFormat="1" ht="114" customHeight="1" spans="1:8">
      <c r="A12" s="24">
        <v>9</v>
      </c>
      <c r="B12" s="25" t="s">
        <v>42</v>
      </c>
      <c r="C12" s="25" t="s">
        <v>43</v>
      </c>
      <c r="D12" s="26" t="s">
        <v>28</v>
      </c>
      <c r="E12" s="27">
        <v>261</v>
      </c>
      <c r="F12" s="27"/>
      <c r="G12" s="28"/>
      <c r="H12" s="27"/>
    </row>
    <row r="13" s="4" customFormat="1" ht="144" customHeight="1" spans="1:8">
      <c r="A13" s="24">
        <v>10</v>
      </c>
      <c r="B13" s="25" t="s">
        <v>44</v>
      </c>
      <c r="C13" s="25" t="s">
        <v>45</v>
      </c>
      <c r="D13" s="26" t="s">
        <v>46</v>
      </c>
      <c r="E13" s="26">
        <v>1</v>
      </c>
      <c r="F13" s="26"/>
      <c r="G13" s="26"/>
      <c r="H13" s="26"/>
    </row>
    <row r="14" s="4" customFormat="1" ht="112" customHeight="1" spans="1:8">
      <c r="A14" s="24">
        <v>11</v>
      </c>
      <c r="B14" s="25" t="s">
        <v>47</v>
      </c>
      <c r="C14" s="25" t="s">
        <v>48</v>
      </c>
      <c r="D14" s="26" t="s">
        <v>25</v>
      </c>
      <c r="E14" s="27">
        <f>1515+210+22+50+14</f>
        <v>1811</v>
      </c>
      <c r="F14" s="27"/>
      <c r="G14" s="28"/>
      <c r="H14" s="27"/>
    </row>
    <row r="15" s="4" customFormat="1" ht="132" customHeight="1" spans="1:8">
      <c r="A15" s="24">
        <v>12</v>
      </c>
      <c r="B15" s="25" t="s">
        <v>49</v>
      </c>
      <c r="C15" s="25" t="s">
        <v>50</v>
      </c>
      <c r="D15" s="26" t="s">
        <v>28</v>
      </c>
      <c r="E15" s="27">
        <f>4.8+9+60+5+17+5+17</f>
        <v>117.8</v>
      </c>
      <c r="F15" s="27"/>
      <c r="G15" s="28"/>
      <c r="H15" s="27"/>
    </row>
    <row r="16" s="4" customFormat="1" ht="131" customHeight="1" spans="1:8">
      <c r="A16" s="24">
        <v>13</v>
      </c>
      <c r="B16" s="25" t="s">
        <v>51</v>
      </c>
      <c r="C16" s="25" t="s">
        <v>52</v>
      </c>
      <c r="D16" s="26" t="s">
        <v>25</v>
      </c>
      <c r="E16" s="27">
        <f>60+40+30+68+88+33+100</f>
        <v>419</v>
      </c>
      <c r="F16" s="27"/>
      <c r="G16" s="28"/>
      <c r="H16" s="27"/>
    </row>
    <row r="17" s="4" customFormat="1" ht="115" customHeight="1" spans="1:8">
      <c r="A17" s="24">
        <v>14</v>
      </c>
      <c r="B17" s="25" t="s">
        <v>53</v>
      </c>
      <c r="C17" s="25" t="s">
        <v>54</v>
      </c>
      <c r="D17" s="26" t="s">
        <v>25</v>
      </c>
      <c r="E17" s="27">
        <v>300</v>
      </c>
      <c r="F17" s="27"/>
      <c r="G17" s="28"/>
      <c r="H17" s="27"/>
    </row>
    <row r="18" s="4" customFormat="1" ht="60" customHeight="1" spans="1:8">
      <c r="A18" s="24">
        <v>15</v>
      </c>
      <c r="B18" s="25" t="s">
        <v>55</v>
      </c>
      <c r="C18" s="25" t="s">
        <v>56</v>
      </c>
      <c r="D18" s="26" t="s">
        <v>57</v>
      </c>
      <c r="E18" s="27">
        <v>8</v>
      </c>
      <c r="F18" s="27"/>
      <c r="G18" s="28"/>
      <c r="H18" s="27"/>
    </row>
    <row r="19" s="4" customFormat="1" ht="90" customHeight="1" spans="1:8">
      <c r="A19" s="24">
        <v>16</v>
      </c>
      <c r="B19" s="25" t="s">
        <v>58</v>
      </c>
      <c r="C19" s="25" t="s">
        <v>37</v>
      </c>
      <c r="D19" s="26" t="s">
        <v>25</v>
      </c>
      <c r="E19" s="27">
        <v>12</v>
      </c>
      <c r="F19" s="27"/>
      <c r="G19" s="28"/>
      <c r="H19" s="27"/>
    </row>
    <row r="20" s="4" customFormat="1" ht="106" customHeight="1" spans="1:8">
      <c r="A20" s="24">
        <v>17</v>
      </c>
      <c r="B20" s="25" t="s">
        <v>59</v>
      </c>
      <c r="C20" s="25" t="s">
        <v>60</v>
      </c>
      <c r="D20" s="26" t="s">
        <v>28</v>
      </c>
      <c r="E20" s="27">
        <v>1</v>
      </c>
      <c r="F20" s="27"/>
      <c r="G20" s="28"/>
      <c r="H20" s="27"/>
    </row>
    <row r="21" s="4" customFormat="1" ht="84" customHeight="1" spans="1:8">
      <c r="A21" s="24">
        <v>18</v>
      </c>
      <c r="B21" s="25" t="s">
        <v>61</v>
      </c>
      <c r="C21" s="25" t="s">
        <v>62</v>
      </c>
      <c r="D21" s="26" t="s">
        <v>28</v>
      </c>
      <c r="E21" s="27">
        <f>205+440</f>
        <v>645</v>
      </c>
      <c r="F21" s="27"/>
      <c r="G21" s="28"/>
      <c r="H21" s="27"/>
    </row>
    <row r="22" s="4" customFormat="1" ht="72" customHeight="1" spans="1:8">
      <c r="A22" s="24">
        <v>19</v>
      </c>
      <c r="B22" s="25" t="s">
        <v>63</v>
      </c>
      <c r="C22" s="25" t="s">
        <v>64</v>
      </c>
      <c r="D22" s="26" t="s">
        <v>57</v>
      </c>
      <c r="E22" s="27">
        <v>1320</v>
      </c>
      <c r="F22" s="27"/>
      <c r="G22" s="28"/>
      <c r="H22" s="27"/>
    </row>
    <row r="23" s="4" customFormat="1" ht="63" customHeight="1" spans="1:8">
      <c r="A23" s="24">
        <v>20</v>
      </c>
      <c r="B23" s="25" t="s">
        <v>65</v>
      </c>
      <c r="C23" s="25" t="s">
        <v>66</v>
      </c>
      <c r="D23" s="26" t="s">
        <v>25</v>
      </c>
      <c r="E23" s="27">
        <v>84</v>
      </c>
      <c r="F23" s="27"/>
      <c r="G23" s="28"/>
      <c r="H23" s="26"/>
    </row>
    <row r="24" s="4" customFormat="1" ht="183" customHeight="1" spans="1:8">
      <c r="A24" s="24">
        <v>21</v>
      </c>
      <c r="B24" s="25" t="s">
        <v>67</v>
      </c>
      <c r="C24" s="25" t="s">
        <v>68</v>
      </c>
      <c r="D24" s="26" t="s">
        <v>25</v>
      </c>
      <c r="E24" s="27">
        <v>1300</v>
      </c>
      <c r="F24" s="27"/>
      <c r="G24" s="28"/>
      <c r="H24" s="27"/>
    </row>
    <row r="25" s="4" customFormat="1" ht="73" customHeight="1" spans="1:8">
      <c r="A25" s="24">
        <v>22</v>
      </c>
      <c r="B25" s="25" t="s">
        <v>69</v>
      </c>
      <c r="C25" s="25" t="s">
        <v>70</v>
      </c>
      <c r="D25" s="26" t="s">
        <v>46</v>
      </c>
      <c r="E25" s="27">
        <v>1</v>
      </c>
      <c r="F25" s="27"/>
      <c r="G25" s="28"/>
      <c r="H25" s="27"/>
    </row>
    <row r="26" s="4" customFormat="1" ht="89" customHeight="1" spans="1:8">
      <c r="A26" s="24">
        <v>23</v>
      </c>
      <c r="B26" s="25" t="s">
        <v>71</v>
      </c>
      <c r="C26" s="25" t="s">
        <v>72</v>
      </c>
      <c r="D26" s="26" t="s">
        <v>73</v>
      </c>
      <c r="E26" s="27">
        <v>3</v>
      </c>
      <c r="F26" s="27"/>
      <c r="G26" s="28"/>
      <c r="H26" s="27"/>
    </row>
    <row r="27" s="4" customFormat="1" ht="93" customHeight="1" spans="1:8">
      <c r="A27" s="24">
        <v>24</v>
      </c>
      <c r="B27" s="25" t="s">
        <v>74</v>
      </c>
      <c r="C27" s="25" t="s">
        <v>75</v>
      </c>
      <c r="D27" s="26" t="s">
        <v>57</v>
      </c>
      <c r="E27" s="27">
        <v>76</v>
      </c>
      <c r="F27" s="27"/>
      <c r="G27" s="28"/>
      <c r="H27" s="27"/>
    </row>
    <row r="28" s="4" customFormat="1" ht="141" customHeight="1" spans="1:8">
      <c r="A28" s="24">
        <v>25</v>
      </c>
      <c r="B28" s="29" t="s">
        <v>76</v>
      </c>
      <c r="C28" s="29" t="s">
        <v>77</v>
      </c>
      <c r="D28" s="26" t="s">
        <v>46</v>
      </c>
      <c r="E28" s="27">
        <v>6</v>
      </c>
      <c r="F28" s="27"/>
      <c r="G28" s="28"/>
      <c r="H28" s="27"/>
    </row>
    <row r="29" s="4" customFormat="1" ht="90" customHeight="1" spans="1:8">
      <c r="A29" s="24">
        <v>26</v>
      </c>
      <c r="B29" s="29" t="s">
        <v>78</v>
      </c>
      <c r="C29" s="29" t="s">
        <v>37</v>
      </c>
      <c r="D29" s="26" t="s">
        <v>25</v>
      </c>
      <c r="E29" s="27">
        <v>30</v>
      </c>
      <c r="F29" s="27"/>
      <c r="G29" s="28"/>
      <c r="H29" s="27"/>
    </row>
    <row r="30" s="4" customFormat="1" ht="105" customHeight="1" spans="1:8">
      <c r="A30" s="24">
        <v>27</v>
      </c>
      <c r="B30" s="29" t="s">
        <v>79</v>
      </c>
      <c r="C30" s="29" t="s">
        <v>41</v>
      </c>
      <c r="D30" s="26" t="s">
        <v>28</v>
      </c>
      <c r="E30" s="27">
        <v>3.5</v>
      </c>
      <c r="F30" s="27"/>
      <c r="G30" s="28"/>
      <c r="H30" s="27"/>
    </row>
    <row r="31" s="4" customFormat="1" ht="62" customHeight="1" spans="1:8">
      <c r="A31" s="24">
        <v>28</v>
      </c>
      <c r="B31" s="29" t="s">
        <v>80</v>
      </c>
      <c r="C31" s="29" t="s">
        <v>81</v>
      </c>
      <c r="D31" s="26" t="s">
        <v>82</v>
      </c>
      <c r="E31" s="27">
        <f>3+2</f>
        <v>5</v>
      </c>
      <c r="F31" s="27"/>
      <c r="G31" s="28"/>
      <c r="H31" s="27"/>
    </row>
    <row r="32" s="4" customFormat="1" ht="83" customHeight="1" spans="1:8">
      <c r="A32" s="24">
        <v>29</v>
      </c>
      <c r="B32" s="29" t="s">
        <v>83</v>
      </c>
      <c r="C32" s="29" t="s">
        <v>37</v>
      </c>
      <c r="D32" s="26" t="s">
        <v>25</v>
      </c>
      <c r="E32" s="27">
        <v>16</v>
      </c>
      <c r="F32" s="27"/>
      <c r="G32" s="28"/>
      <c r="H32" s="27"/>
    </row>
    <row r="33" s="4" customFormat="1" ht="106" customHeight="1" spans="1:8">
      <c r="A33" s="24">
        <v>30</v>
      </c>
      <c r="B33" s="29" t="s">
        <v>84</v>
      </c>
      <c r="C33" s="29" t="s">
        <v>41</v>
      </c>
      <c r="D33" s="26" t="s">
        <v>28</v>
      </c>
      <c r="E33" s="27">
        <v>2</v>
      </c>
      <c r="F33" s="27"/>
      <c r="G33" s="28"/>
      <c r="H33" s="27"/>
    </row>
    <row r="34" s="4" customFormat="1" ht="105" customHeight="1" spans="1:8">
      <c r="A34" s="24">
        <v>31</v>
      </c>
      <c r="B34" s="25" t="s">
        <v>85</v>
      </c>
      <c r="C34" s="25" t="s">
        <v>86</v>
      </c>
      <c r="D34" s="26" t="s">
        <v>46</v>
      </c>
      <c r="E34" s="27">
        <v>6</v>
      </c>
      <c r="F34" s="27"/>
      <c r="G34" s="28"/>
      <c r="H34" s="27"/>
    </row>
    <row r="35" s="4" customFormat="1" ht="108" customHeight="1" spans="1:8">
      <c r="A35" s="24">
        <v>32</v>
      </c>
      <c r="B35" s="25" t="s">
        <v>87</v>
      </c>
      <c r="C35" s="25" t="s">
        <v>88</v>
      </c>
      <c r="D35" s="26" t="s">
        <v>46</v>
      </c>
      <c r="E35" s="27">
        <v>5</v>
      </c>
      <c r="F35" s="27"/>
      <c r="G35" s="28"/>
      <c r="H35" s="27"/>
    </row>
    <row r="36" s="4" customFormat="1" ht="126" customHeight="1" spans="1:8">
      <c r="A36" s="24">
        <v>33</v>
      </c>
      <c r="B36" s="25" t="s">
        <v>89</v>
      </c>
      <c r="C36" s="25" t="s">
        <v>90</v>
      </c>
      <c r="D36" s="26" t="s">
        <v>28</v>
      </c>
      <c r="E36" s="27">
        <v>55</v>
      </c>
      <c r="F36" s="27"/>
      <c r="G36" s="28"/>
      <c r="H36" s="27"/>
    </row>
    <row r="37" s="4" customFormat="1" ht="169" customHeight="1" spans="1:8">
      <c r="A37" s="24">
        <v>34</v>
      </c>
      <c r="B37" s="25" t="s">
        <v>91</v>
      </c>
      <c r="C37" s="25" t="s">
        <v>92</v>
      </c>
      <c r="D37" s="26" t="s">
        <v>57</v>
      </c>
      <c r="E37" s="27">
        <v>245</v>
      </c>
      <c r="F37" s="27"/>
      <c r="G37" s="28"/>
      <c r="H37" s="27"/>
    </row>
    <row r="38" s="4" customFormat="1" ht="59" customHeight="1" spans="1:8">
      <c r="A38" s="19" t="s">
        <v>93</v>
      </c>
      <c r="B38" s="20" t="s">
        <v>94</v>
      </c>
      <c r="C38" s="21"/>
      <c r="D38" s="22"/>
      <c r="E38" s="22"/>
      <c r="F38" s="22"/>
      <c r="G38" s="23">
        <f>SUM(G39:G65)</f>
        <v>0</v>
      </c>
      <c r="H38" s="22"/>
    </row>
    <row r="39" s="4" customFormat="1" ht="109" customHeight="1" spans="1:8">
      <c r="A39" s="24">
        <v>1</v>
      </c>
      <c r="B39" s="25" t="s">
        <v>95</v>
      </c>
      <c r="C39" s="25" t="s">
        <v>96</v>
      </c>
      <c r="D39" s="26" t="s">
        <v>57</v>
      </c>
      <c r="E39" s="27">
        <v>1320</v>
      </c>
      <c r="F39" s="27"/>
      <c r="G39" s="28"/>
      <c r="H39" s="27"/>
    </row>
    <row r="40" s="4" customFormat="1" ht="84" customHeight="1" spans="1:8">
      <c r="A40" s="24">
        <v>2</v>
      </c>
      <c r="B40" s="25" t="s">
        <v>97</v>
      </c>
      <c r="C40" s="25" t="s">
        <v>98</v>
      </c>
      <c r="D40" s="26" t="s">
        <v>82</v>
      </c>
      <c r="E40" s="27">
        <v>1320</v>
      </c>
      <c r="F40" s="27"/>
      <c r="G40" s="28"/>
      <c r="H40" s="27"/>
    </row>
    <row r="41" s="4" customFormat="1" ht="99" customHeight="1" spans="1:8">
      <c r="A41" s="24">
        <v>3</v>
      </c>
      <c r="B41" s="25" t="s">
        <v>99</v>
      </c>
      <c r="C41" s="25" t="s">
        <v>100</v>
      </c>
      <c r="D41" s="26" t="s">
        <v>82</v>
      </c>
      <c r="E41" s="27">
        <v>13</v>
      </c>
      <c r="F41" s="27"/>
      <c r="G41" s="28"/>
      <c r="H41" s="27"/>
    </row>
    <row r="42" s="4" customFormat="1" ht="81" customHeight="1" spans="1:8">
      <c r="A42" s="24">
        <v>4</v>
      </c>
      <c r="B42" s="25" t="s">
        <v>101</v>
      </c>
      <c r="C42" s="25" t="s">
        <v>102</v>
      </c>
      <c r="D42" s="26" t="s">
        <v>82</v>
      </c>
      <c r="E42" s="27">
        <v>1</v>
      </c>
      <c r="F42" s="27"/>
      <c r="G42" s="28"/>
      <c r="H42" s="27"/>
    </row>
    <row r="43" s="4" customFormat="1" ht="123" customHeight="1" spans="1:8">
      <c r="A43" s="24">
        <v>5</v>
      </c>
      <c r="B43" s="25" t="s">
        <v>103</v>
      </c>
      <c r="C43" s="25" t="s">
        <v>104</v>
      </c>
      <c r="D43" s="26" t="s">
        <v>57</v>
      </c>
      <c r="E43" s="27">
        <v>440</v>
      </c>
      <c r="F43" s="27"/>
      <c r="G43" s="28"/>
      <c r="H43" s="27"/>
    </row>
    <row r="44" s="4" customFormat="1" ht="132" customHeight="1" spans="1:8">
      <c r="A44" s="24">
        <v>6</v>
      </c>
      <c r="B44" s="29" t="s">
        <v>105</v>
      </c>
      <c r="C44" s="29" t="s">
        <v>106</v>
      </c>
      <c r="D44" s="26" t="s">
        <v>57</v>
      </c>
      <c r="E44" s="27">
        <v>52</v>
      </c>
      <c r="F44" s="27"/>
      <c r="G44" s="28"/>
      <c r="H44" s="27"/>
    </row>
    <row r="45" s="4" customFormat="1" ht="144" customHeight="1" spans="1:8">
      <c r="A45" s="24">
        <v>7</v>
      </c>
      <c r="B45" s="29" t="s">
        <v>107</v>
      </c>
      <c r="C45" s="29" t="s">
        <v>108</v>
      </c>
      <c r="D45" s="26" t="s">
        <v>57</v>
      </c>
      <c r="E45" s="27">
        <v>55</v>
      </c>
      <c r="F45" s="27"/>
      <c r="G45" s="28"/>
      <c r="H45" s="27"/>
    </row>
    <row r="46" s="4" customFormat="1" ht="136" customHeight="1" spans="1:8">
      <c r="A46" s="24">
        <v>8</v>
      </c>
      <c r="B46" s="29" t="s">
        <v>109</v>
      </c>
      <c r="C46" s="29" t="s">
        <v>110</v>
      </c>
      <c r="D46" s="26" t="s">
        <v>57</v>
      </c>
      <c r="E46" s="27">
        <v>64</v>
      </c>
      <c r="F46" s="27"/>
      <c r="G46" s="28"/>
      <c r="H46" s="27"/>
    </row>
    <row r="47" s="4" customFormat="1" ht="138" customHeight="1" spans="1:8">
      <c r="A47" s="24">
        <v>9</v>
      </c>
      <c r="B47" s="29" t="s">
        <v>111</v>
      </c>
      <c r="C47" s="29" t="s">
        <v>112</v>
      </c>
      <c r="D47" s="26" t="s">
        <v>57</v>
      </c>
      <c r="E47" s="27">
        <v>17</v>
      </c>
      <c r="F47" s="27"/>
      <c r="G47" s="28"/>
      <c r="H47" s="27"/>
    </row>
    <row r="48" s="4" customFormat="1" ht="84" customHeight="1" spans="1:8">
      <c r="A48" s="24">
        <v>10</v>
      </c>
      <c r="B48" s="29" t="s">
        <v>113</v>
      </c>
      <c r="C48" s="29" t="s">
        <v>114</v>
      </c>
      <c r="D48" s="26" t="s">
        <v>57</v>
      </c>
      <c r="E48" s="27">
        <v>286</v>
      </c>
      <c r="F48" s="27"/>
      <c r="G48" s="28"/>
      <c r="H48" s="27"/>
    </row>
    <row r="49" s="4" customFormat="1" ht="78" customHeight="1" spans="1:8">
      <c r="A49" s="24">
        <v>11</v>
      </c>
      <c r="B49" s="29" t="s">
        <v>115</v>
      </c>
      <c r="C49" s="29" t="s">
        <v>116</v>
      </c>
      <c r="D49" s="26" t="s">
        <v>46</v>
      </c>
      <c r="E49" s="27">
        <v>4</v>
      </c>
      <c r="F49" s="27"/>
      <c r="G49" s="28"/>
      <c r="H49" s="27"/>
    </row>
    <row r="50" s="4" customFormat="1" ht="121" customHeight="1" spans="1:8">
      <c r="A50" s="24">
        <v>12</v>
      </c>
      <c r="B50" s="29" t="s">
        <v>117</v>
      </c>
      <c r="C50" s="29" t="s">
        <v>118</v>
      </c>
      <c r="D50" s="26" t="s">
        <v>57</v>
      </c>
      <c r="E50" s="27">
        <v>24</v>
      </c>
      <c r="F50" s="27"/>
      <c r="G50" s="28"/>
      <c r="H50" s="27"/>
    </row>
    <row r="51" s="4" customFormat="1" ht="133" customHeight="1" spans="1:8">
      <c r="A51" s="24">
        <v>13</v>
      </c>
      <c r="B51" s="29" t="s">
        <v>119</v>
      </c>
      <c r="C51" s="29" t="s">
        <v>120</v>
      </c>
      <c r="D51" s="26" t="s">
        <v>57</v>
      </c>
      <c r="E51" s="27">
        <v>38</v>
      </c>
      <c r="F51" s="27"/>
      <c r="G51" s="28"/>
      <c r="H51" s="27"/>
    </row>
    <row r="52" s="4" customFormat="1" ht="132" customHeight="1" spans="1:8">
      <c r="A52" s="24">
        <v>14</v>
      </c>
      <c r="B52" s="29" t="s">
        <v>121</v>
      </c>
      <c r="C52" s="29" t="s">
        <v>122</v>
      </c>
      <c r="D52" s="26" t="s">
        <v>57</v>
      </c>
      <c r="E52" s="27">
        <v>310</v>
      </c>
      <c r="F52" s="27"/>
      <c r="G52" s="28"/>
      <c r="H52" s="27"/>
    </row>
    <row r="53" s="4" customFormat="1" ht="69" customHeight="1" spans="1:8">
      <c r="A53" s="24">
        <v>15</v>
      </c>
      <c r="B53" s="29" t="s">
        <v>123</v>
      </c>
      <c r="C53" s="29" t="s">
        <v>124</v>
      </c>
      <c r="D53" s="26" t="s">
        <v>125</v>
      </c>
      <c r="E53" s="27">
        <v>16</v>
      </c>
      <c r="F53" s="27"/>
      <c r="G53" s="28"/>
      <c r="H53" s="27"/>
    </row>
    <row r="54" s="4" customFormat="1" ht="108" customHeight="1" spans="1:8">
      <c r="A54" s="24">
        <v>16</v>
      </c>
      <c r="B54" s="29" t="s">
        <v>126</v>
      </c>
      <c r="C54" s="29" t="s">
        <v>127</v>
      </c>
      <c r="D54" s="26" t="s">
        <v>125</v>
      </c>
      <c r="E54" s="27">
        <v>3</v>
      </c>
      <c r="F54" s="27"/>
      <c r="G54" s="28"/>
      <c r="H54" s="27"/>
    </row>
    <row r="55" s="4" customFormat="1" ht="111" customHeight="1" spans="1:8">
      <c r="A55" s="24">
        <v>17</v>
      </c>
      <c r="B55" s="29" t="s">
        <v>128</v>
      </c>
      <c r="C55" s="29" t="s">
        <v>127</v>
      </c>
      <c r="D55" s="26" t="s">
        <v>125</v>
      </c>
      <c r="E55" s="27">
        <v>3</v>
      </c>
      <c r="F55" s="27"/>
      <c r="G55" s="28"/>
      <c r="H55" s="27"/>
    </row>
    <row r="56" s="4" customFormat="1" ht="108" customHeight="1" spans="1:8">
      <c r="A56" s="24">
        <v>18</v>
      </c>
      <c r="B56" s="29" t="s">
        <v>129</v>
      </c>
      <c r="C56" s="29" t="s">
        <v>127</v>
      </c>
      <c r="D56" s="26" t="s">
        <v>125</v>
      </c>
      <c r="E56" s="27">
        <v>4</v>
      </c>
      <c r="F56" s="27"/>
      <c r="G56" s="28"/>
      <c r="H56" s="27"/>
    </row>
    <row r="57" s="4" customFormat="1" ht="78" customHeight="1" spans="1:8">
      <c r="A57" s="24">
        <v>19</v>
      </c>
      <c r="B57" s="29" t="s">
        <v>130</v>
      </c>
      <c r="C57" s="29" t="s">
        <v>131</v>
      </c>
      <c r="D57" s="26" t="s">
        <v>57</v>
      </c>
      <c r="E57" s="27">
        <v>100</v>
      </c>
      <c r="F57" s="27"/>
      <c r="G57" s="28"/>
      <c r="H57" s="27"/>
    </row>
    <row r="58" s="4" customFormat="1" ht="83" customHeight="1" spans="1:8">
      <c r="A58" s="24">
        <v>20</v>
      </c>
      <c r="B58" s="29" t="s">
        <v>132</v>
      </c>
      <c r="C58" s="29" t="s">
        <v>133</v>
      </c>
      <c r="D58" s="26" t="s">
        <v>57</v>
      </c>
      <c r="E58" s="27">
        <v>350</v>
      </c>
      <c r="F58" s="27"/>
      <c r="G58" s="28"/>
      <c r="H58" s="27"/>
    </row>
    <row r="59" s="4" customFormat="1" ht="81" customHeight="1" spans="1:8">
      <c r="A59" s="24">
        <v>21</v>
      </c>
      <c r="B59" s="29" t="s">
        <v>134</v>
      </c>
      <c r="C59" s="29" t="s">
        <v>135</v>
      </c>
      <c r="D59" s="26" t="s">
        <v>57</v>
      </c>
      <c r="E59" s="27">
        <v>700</v>
      </c>
      <c r="F59" s="27"/>
      <c r="G59" s="28"/>
      <c r="H59" s="27"/>
    </row>
    <row r="60" s="4" customFormat="1" ht="48" customHeight="1" spans="1:8">
      <c r="A60" s="24">
        <v>22</v>
      </c>
      <c r="B60" s="29" t="s">
        <v>136</v>
      </c>
      <c r="C60" s="29" t="s">
        <v>137</v>
      </c>
      <c r="D60" s="26" t="s">
        <v>57</v>
      </c>
      <c r="E60" s="27">
        <v>7000</v>
      </c>
      <c r="F60" s="27"/>
      <c r="G60" s="28"/>
      <c r="H60" s="27"/>
    </row>
    <row r="61" s="4" customFormat="1" ht="61" customHeight="1" spans="1:8">
      <c r="A61" s="24">
        <v>23</v>
      </c>
      <c r="B61" s="29" t="s">
        <v>138</v>
      </c>
      <c r="C61" s="29" t="s">
        <v>139</v>
      </c>
      <c r="D61" s="26" t="s">
        <v>57</v>
      </c>
      <c r="E61" s="27">
        <v>4000</v>
      </c>
      <c r="F61" s="27"/>
      <c r="G61" s="28"/>
      <c r="H61" s="27"/>
    </row>
    <row r="62" s="4" customFormat="1" ht="50" customHeight="1" spans="1:8">
      <c r="A62" s="24">
        <v>24</v>
      </c>
      <c r="B62" s="29" t="s">
        <v>140</v>
      </c>
      <c r="C62" s="29" t="s">
        <v>141</v>
      </c>
      <c r="D62" s="26" t="s">
        <v>57</v>
      </c>
      <c r="E62" s="27">
        <v>4000</v>
      </c>
      <c r="F62" s="27"/>
      <c r="G62" s="28"/>
      <c r="H62" s="27"/>
    </row>
    <row r="63" s="4" customFormat="1" ht="75" customHeight="1" spans="1:8">
      <c r="A63" s="24">
        <v>25</v>
      </c>
      <c r="B63" s="29" t="s">
        <v>142</v>
      </c>
      <c r="C63" s="29" t="s">
        <v>143</v>
      </c>
      <c r="D63" s="26" t="s">
        <v>82</v>
      </c>
      <c r="E63" s="27">
        <v>490</v>
      </c>
      <c r="F63" s="27"/>
      <c r="G63" s="28"/>
      <c r="H63" s="27"/>
    </row>
    <row r="64" s="4" customFormat="1" ht="92" customHeight="1" spans="1:8">
      <c r="A64" s="24">
        <v>26</v>
      </c>
      <c r="B64" s="29" t="s">
        <v>144</v>
      </c>
      <c r="C64" s="29" t="s">
        <v>145</v>
      </c>
      <c r="D64" s="26" t="s">
        <v>82</v>
      </c>
      <c r="E64" s="27">
        <v>120</v>
      </c>
      <c r="F64" s="27"/>
      <c r="G64" s="28"/>
      <c r="H64" s="27"/>
    </row>
    <row r="65" s="4" customFormat="1" ht="82" customHeight="1" spans="1:8">
      <c r="A65" s="24">
        <v>27</v>
      </c>
      <c r="B65" s="29" t="s">
        <v>146</v>
      </c>
      <c r="C65" s="29" t="s">
        <v>147</v>
      </c>
      <c r="D65" s="26" t="s">
        <v>82</v>
      </c>
      <c r="E65" s="27">
        <v>68</v>
      </c>
      <c r="F65" s="27"/>
      <c r="G65" s="28"/>
      <c r="H65" s="27"/>
    </row>
    <row r="66" s="4" customFormat="1" ht="60" customHeight="1" spans="1:8">
      <c r="A66" s="30" t="s">
        <v>148</v>
      </c>
      <c r="B66" s="31" t="s">
        <v>149</v>
      </c>
      <c r="C66" s="32"/>
      <c r="D66" s="33"/>
      <c r="E66" s="34"/>
      <c r="F66" s="34"/>
      <c r="G66" s="35">
        <f>G67</f>
        <v>0</v>
      </c>
      <c r="H66" s="34"/>
    </row>
    <row r="67" s="4" customFormat="1" ht="120" customHeight="1" spans="1:8">
      <c r="A67" s="30"/>
      <c r="B67" s="36" t="s">
        <v>150</v>
      </c>
      <c r="C67" s="37"/>
      <c r="D67" s="38"/>
      <c r="E67" s="34"/>
      <c r="F67" s="39">
        <v>0.0359</v>
      </c>
      <c r="G67" s="34">
        <f>(G3+G38)*F67</f>
        <v>0</v>
      </c>
      <c r="H67" s="40" t="s">
        <v>151</v>
      </c>
    </row>
    <row r="68" s="4" customFormat="1" ht="64" customHeight="1" spans="1:8">
      <c r="A68" s="30" t="s">
        <v>152</v>
      </c>
      <c r="B68" s="36" t="s">
        <v>153</v>
      </c>
      <c r="C68" s="37"/>
      <c r="D68" s="38"/>
      <c r="E68" s="35"/>
      <c r="F68" s="35"/>
      <c r="G68" s="35">
        <f>+G67+G38+G3</f>
        <v>0</v>
      </c>
      <c r="H68" s="41" t="s">
        <v>154</v>
      </c>
    </row>
    <row r="69" s="4" customFormat="1" ht="54" customHeight="1" spans="1:8">
      <c r="A69" s="30" t="s">
        <v>155</v>
      </c>
      <c r="B69" s="36" t="s">
        <v>156</v>
      </c>
      <c r="C69" s="37"/>
      <c r="D69" s="38"/>
      <c r="E69" s="35"/>
      <c r="F69" s="39" t="s">
        <v>161</v>
      </c>
      <c r="G69" s="35">
        <v>0</v>
      </c>
      <c r="H69" s="40" t="s">
        <v>157</v>
      </c>
    </row>
    <row r="70" s="4" customFormat="1" ht="36" customHeight="1" spans="1:8">
      <c r="A70" s="30" t="s">
        <v>158</v>
      </c>
      <c r="B70" s="36" t="s">
        <v>159</v>
      </c>
      <c r="C70" s="37"/>
      <c r="D70" s="38"/>
      <c r="E70" s="35"/>
      <c r="F70" s="35"/>
      <c r="G70" s="35">
        <v>0</v>
      </c>
      <c r="H70" s="35"/>
    </row>
    <row r="71" s="5" customFormat="1" ht="114" customHeight="1" spans="1:8">
      <c r="A71" s="42" t="s">
        <v>162</v>
      </c>
      <c r="B71" s="43"/>
      <c r="C71" s="43"/>
      <c r="D71" s="44"/>
      <c r="E71" s="44"/>
      <c r="F71" s="44"/>
      <c r="G71" s="44"/>
      <c r="H71" s="44"/>
    </row>
    <row r="72" s="4" customFormat="1" ht="224" customHeight="1" spans="1:8">
      <c r="A72" s="9"/>
      <c r="B72" s="10"/>
      <c r="C72" s="10"/>
      <c r="D72" s="11"/>
      <c r="E72" s="12"/>
      <c r="F72" s="12"/>
      <c r="G72" s="12"/>
      <c r="H72" s="12"/>
    </row>
    <row r="73" s="4" customFormat="1" ht="235" customHeight="1" spans="1:8">
      <c r="A73" s="9"/>
      <c r="B73" s="10"/>
      <c r="C73" s="10"/>
      <c r="D73" s="11"/>
      <c r="E73" s="12"/>
      <c r="F73" s="12"/>
      <c r="G73" s="12"/>
      <c r="H73" s="12"/>
    </row>
    <row r="74" s="4" customFormat="1" ht="231" customHeight="1" spans="1:8">
      <c r="A74" s="9"/>
      <c r="B74" s="10"/>
      <c r="C74" s="10"/>
      <c r="D74" s="11"/>
      <c r="E74" s="12"/>
      <c r="F74" s="12"/>
      <c r="G74" s="12"/>
      <c r="H74" s="12"/>
    </row>
    <row r="75" s="4" customFormat="1" ht="249" customHeight="1" spans="1:8">
      <c r="A75" s="9"/>
      <c r="B75" s="10"/>
      <c r="C75" s="10"/>
      <c r="D75" s="11"/>
      <c r="E75" s="12"/>
      <c r="F75" s="12"/>
      <c r="G75" s="12"/>
      <c r="H75" s="12"/>
    </row>
    <row r="76" s="4" customFormat="1" ht="232" customHeight="1" spans="1:8">
      <c r="A76" s="9"/>
      <c r="B76" s="10"/>
      <c r="C76" s="10"/>
      <c r="D76" s="11"/>
      <c r="E76" s="12"/>
      <c r="F76" s="12"/>
      <c r="G76" s="12"/>
      <c r="H76" s="12"/>
    </row>
    <row r="77" s="4" customFormat="1" ht="224" customHeight="1" spans="1:8">
      <c r="A77" s="9"/>
      <c r="B77" s="10"/>
      <c r="C77" s="10"/>
      <c r="D77" s="11"/>
      <c r="E77" s="12"/>
      <c r="F77" s="12"/>
      <c r="G77" s="12"/>
      <c r="H77" s="12"/>
    </row>
    <row r="78" s="4" customFormat="1" ht="234" customHeight="1" spans="1:8">
      <c r="A78" s="9"/>
      <c r="B78" s="10"/>
      <c r="C78" s="10"/>
      <c r="D78" s="11"/>
      <c r="E78" s="12"/>
      <c r="F78" s="12"/>
      <c r="G78" s="12"/>
      <c r="H78" s="12"/>
    </row>
    <row r="79" s="4" customFormat="1" ht="112" customHeight="1" spans="1:8">
      <c r="A79" s="9"/>
      <c r="B79" s="10"/>
      <c r="C79" s="10"/>
      <c r="D79" s="11"/>
      <c r="E79" s="12"/>
      <c r="F79" s="12"/>
      <c r="G79" s="12"/>
      <c r="H79" s="12"/>
    </row>
    <row r="80" s="4" customFormat="1" ht="351" customHeight="1" spans="1:8">
      <c r="A80" s="9"/>
      <c r="B80" s="10"/>
      <c r="C80" s="10"/>
      <c r="D80" s="11"/>
      <c r="E80" s="12"/>
      <c r="F80" s="12"/>
      <c r="G80" s="12"/>
      <c r="H80" s="12"/>
    </row>
    <row r="81" s="4" customFormat="1" ht="200" customHeight="1" spans="1:8">
      <c r="A81" s="9"/>
      <c r="B81" s="10"/>
      <c r="C81" s="10"/>
      <c r="D81" s="11"/>
      <c r="E81" s="12"/>
      <c r="F81" s="12"/>
      <c r="G81" s="12"/>
      <c r="H81" s="12"/>
    </row>
    <row r="82" s="4" customFormat="1" ht="100" customHeight="1" spans="1:8">
      <c r="A82" s="9"/>
      <c r="B82" s="10"/>
      <c r="C82" s="10"/>
      <c r="D82" s="11"/>
      <c r="E82" s="12"/>
      <c r="F82" s="12"/>
      <c r="G82" s="12"/>
      <c r="H82" s="12"/>
    </row>
    <row r="83" s="4" customFormat="1" ht="117" customHeight="1" spans="1:8">
      <c r="A83" s="9"/>
      <c r="B83" s="10"/>
      <c r="C83" s="10"/>
      <c r="D83" s="11"/>
      <c r="E83" s="12"/>
      <c r="F83" s="12"/>
      <c r="G83" s="12"/>
      <c r="H83" s="12"/>
    </row>
    <row r="84" s="4" customFormat="1" ht="95" customHeight="1" spans="1:8">
      <c r="A84" s="9"/>
      <c r="B84" s="10"/>
      <c r="C84" s="10"/>
      <c r="D84" s="11"/>
      <c r="E84" s="12"/>
      <c r="F84" s="12"/>
      <c r="G84" s="12"/>
      <c r="H84" s="12"/>
    </row>
    <row r="85" s="4" customFormat="1" ht="112" customHeight="1" spans="1:8">
      <c r="A85" s="9"/>
      <c r="B85" s="10"/>
      <c r="C85" s="10"/>
      <c r="D85" s="11"/>
      <c r="E85" s="12"/>
      <c r="F85" s="12"/>
      <c r="G85" s="12"/>
      <c r="H85" s="12"/>
    </row>
    <row r="86" s="4" customFormat="1" ht="126" customHeight="1" spans="1:8">
      <c r="A86" s="9"/>
      <c r="B86" s="10"/>
      <c r="C86" s="10"/>
      <c r="D86" s="11"/>
      <c r="E86" s="12"/>
      <c r="F86" s="12"/>
      <c r="G86" s="12"/>
      <c r="H86" s="12"/>
    </row>
    <row r="87" s="4" customFormat="1" ht="120" customHeight="1" spans="1:8">
      <c r="A87" s="9"/>
      <c r="B87" s="10"/>
      <c r="C87" s="10"/>
      <c r="D87" s="11"/>
      <c r="E87" s="12"/>
      <c r="F87" s="12"/>
      <c r="G87" s="12"/>
      <c r="H87" s="12"/>
    </row>
    <row r="88" s="4" customFormat="1" ht="137" customHeight="1" spans="1:8">
      <c r="A88" s="9"/>
      <c r="B88" s="10"/>
      <c r="C88" s="10"/>
      <c r="D88" s="11"/>
      <c r="E88" s="12"/>
      <c r="F88" s="12"/>
      <c r="G88" s="12"/>
      <c r="H88" s="12"/>
    </row>
    <row r="89" s="4" customFormat="1" ht="134" customHeight="1" spans="1:8">
      <c r="A89" s="9"/>
      <c r="B89" s="10"/>
      <c r="C89" s="10"/>
      <c r="D89" s="11"/>
      <c r="E89" s="12"/>
      <c r="F89" s="12"/>
      <c r="G89" s="12"/>
      <c r="H89" s="12"/>
    </row>
    <row r="90" s="4" customFormat="1" ht="221" customHeight="1" spans="1:8">
      <c r="A90" s="9"/>
      <c r="B90" s="10"/>
      <c r="C90" s="10"/>
      <c r="D90" s="11"/>
      <c r="E90" s="12"/>
      <c r="F90" s="12"/>
      <c r="G90" s="12"/>
      <c r="H90" s="12"/>
    </row>
    <row r="91" s="4" customFormat="1" ht="235" customHeight="1" spans="1:8">
      <c r="A91" s="9"/>
      <c r="B91" s="10"/>
      <c r="C91" s="10"/>
      <c r="D91" s="11"/>
      <c r="E91" s="12"/>
      <c r="F91" s="12"/>
      <c r="G91" s="12"/>
      <c r="H91" s="12"/>
    </row>
    <row r="92" s="4" customFormat="1" ht="219" customHeight="1" spans="1:8">
      <c r="A92" s="9"/>
      <c r="B92" s="10"/>
      <c r="C92" s="10"/>
      <c r="D92" s="11"/>
      <c r="E92" s="12"/>
      <c r="F92" s="12"/>
      <c r="G92" s="12"/>
      <c r="H92" s="12"/>
    </row>
    <row r="93" s="4" customFormat="1" ht="150" customHeight="1" spans="1:8">
      <c r="A93" s="9"/>
      <c r="B93" s="10"/>
      <c r="C93" s="10"/>
      <c r="D93" s="11"/>
      <c r="E93" s="12"/>
      <c r="F93" s="12"/>
      <c r="G93" s="12"/>
      <c r="H93" s="12"/>
    </row>
    <row r="94" s="4" customFormat="1" ht="219" customHeight="1" spans="1:8">
      <c r="A94" s="9"/>
      <c r="B94" s="10"/>
      <c r="C94" s="10"/>
      <c r="D94" s="11"/>
      <c r="E94" s="12"/>
      <c r="F94" s="12"/>
      <c r="G94" s="12"/>
      <c r="H94" s="12"/>
    </row>
    <row r="95" s="4" customFormat="1" ht="162" customHeight="1" spans="1:8">
      <c r="A95" s="9"/>
      <c r="B95" s="10"/>
      <c r="C95" s="10"/>
      <c r="D95" s="11"/>
      <c r="E95" s="12"/>
      <c r="F95" s="12"/>
      <c r="G95" s="12"/>
      <c r="H95" s="12"/>
    </row>
    <row r="96" s="4" customFormat="1" ht="237" customHeight="1" spans="1:8">
      <c r="A96" s="9"/>
      <c r="B96" s="10"/>
      <c r="C96" s="10"/>
      <c r="D96" s="11"/>
      <c r="E96" s="12"/>
      <c r="F96" s="12"/>
      <c r="G96" s="12"/>
      <c r="H96" s="12"/>
    </row>
    <row r="97" s="4" customFormat="1" ht="235" customHeight="1" spans="1:8">
      <c r="A97" s="9"/>
      <c r="B97" s="10"/>
      <c r="C97" s="10"/>
      <c r="D97" s="11"/>
      <c r="E97" s="12"/>
      <c r="F97" s="12"/>
      <c r="G97" s="12"/>
      <c r="H97" s="12"/>
    </row>
    <row r="98" s="4" customFormat="1" ht="224" customHeight="1" spans="1:8">
      <c r="A98" s="9"/>
      <c r="B98" s="10"/>
      <c r="C98" s="10"/>
      <c r="D98" s="11"/>
      <c r="E98" s="12"/>
      <c r="F98" s="12"/>
      <c r="G98" s="12"/>
      <c r="H98" s="12"/>
    </row>
    <row r="99" s="4" customFormat="1" ht="225" customHeight="1" spans="1:8">
      <c r="A99" s="9"/>
      <c r="B99" s="10"/>
      <c r="C99" s="10"/>
      <c r="D99" s="11"/>
      <c r="E99" s="12"/>
      <c r="F99" s="12"/>
      <c r="G99" s="12"/>
      <c r="H99" s="12"/>
    </row>
    <row r="100" s="4" customFormat="1" ht="80" customHeight="1" spans="1:8">
      <c r="A100" s="9"/>
      <c r="B100" s="10"/>
      <c r="C100" s="10"/>
      <c r="D100" s="11"/>
      <c r="E100" s="12"/>
      <c r="F100" s="12"/>
      <c r="G100" s="12"/>
      <c r="H100" s="12"/>
    </row>
    <row r="101" s="4" customFormat="1" ht="113" customHeight="1" spans="1:8">
      <c r="A101" s="9"/>
      <c r="B101" s="10"/>
      <c r="C101" s="10"/>
      <c r="D101" s="11"/>
      <c r="E101" s="12"/>
      <c r="F101" s="12"/>
      <c r="G101" s="12"/>
      <c r="H101" s="12"/>
    </row>
    <row r="102" s="4" customFormat="1" ht="163" customHeight="1" spans="1:8">
      <c r="A102" s="9"/>
      <c r="B102" s="10"/>
      <c r="C102" s="10"/>
      <c r="D102" s="11"/>
      <c r="E102" s="12"/>
      <c r="F102" s="12"/>
      <c r="G102" s="12"/>
      <c r="H102" s="12"/>
    </row>
    <row r="103" s="4" customFormat="1" ht="129" customHeight="1" spans="1:8">
      <c r="A103" s="9"/>
      <c r="B103" s="10"/>
      <c r="C103" s="10"/>
      <c r="D103" s="11"/>
      <c r="E103" s="12"/>
      <c r="F103" s="12"/>
      <c r="G103" s="12"/>
      <c r="H103" s="12"/>
    </row>
    <row r="104" s="4" customFormat="1" ht="142" customHeight="1" spans="1:8">
      <c r="A104" s="9"/>
      <c r="B104" s="10"/>
      <c r="C104" s="10"/>
      <c r="D104" s="11"/>
      <c r="E104" s="12"/>
      <c r="F104" s="12"/>
      <c r="G104" s="12"/>
      <c r="H104" s="12"/>
    </row>
    <row r="105" s="4" customFormat="1" ht="130" customHeight="1" spans="1:8">
      <c r="A105" s="9"/>
      <c r="B105" s="10"/>
      <c r="C105" s="10"/>
      <c r="D105" s="11"/>
      <c r="E105" s="12"/>
      <c r="F105" s="12"/>
      <c r="G105" s="12"/>
      <c r="H105" s="12"/>
    </row>
    <row r="106" s="4" customFormat="1" ht="96" customHeight="1" spans="1:8">
      <c r="A106" s="9"/>
      <c r="B106" s="10"/>
      <c r="C106" s="10"/>
      <c r="D106" s="11"/>
      <c r="E106" s="12"/>
      <c r="F106" s="12"/>
      <c r="G106" s="12"/>
      <c r="H106" s="12"/>
    </row>
    <row r="107" s="4" customFormat="1" ht="230" customHeight="1" spans="1:8">
      <c r="A107" s="9"/>
      <c r="B107" s="10"/>
      <c r="C107" s="10"/>
      <c r="D107" s="11"/>
      <c r="E107" s="12"/>
      <c r="F107" s="12"/>
      <c r="G107" s="12"/>
      <c r="H107" s="12"/>
    </row>
    <row r="108" s="4" customFormat="1" ht="222" customHeight="1" spans="1:8">
      <c r="A108" s="9"/>
      <c r="B108" s="10"/>
      <c r="C108" s="10"/>
      <c r="D108" s="11"/>
      <c r="E108" s="12"/>
      <c r="F108" s="12"/>
      <c r="G108" s="12"/>
      <c r="H108" s="12"/>
    </row>
    <row r="109" s="4" customFormat="1" ht="232" customHeight="1" spans="1:8">
      <c r="A109" s="9"/>
      <c r="B109" s="10"/>
      <c r="C109" s="10"/>
      <c r="D109" s="11"/>
      <c r="E109" s="12"/>
      <c r="F109" s="12"/>
      <c r="G109" s="12"/>
      <c r="H109" s="12"/>
    </row>
    <row r="110" s="4" customFormat="1" ht="232" customHeight="1" spans="1:8">
      <c r="A110" s="9"/>
      <c r="B110" s="10"/>
      <c r="C110" s="10"/>
      <c r="D110" s="11"/>
      <c r="E110" s="12"/>
      <c r="F110" s="12"/>
      <c r="G110" s="12"/>
      <c r="H110" s="12"/>
    </row>
    <row r="111" s="4" customFormat="1" ht="103" customHeight="1" spans="1:8">
      <c r="A111" s="9"/>
      <c r="B111" s="10"/>
      <c r="C111" s="10"/>
      <c r="D111" s="11"/>
      <c r="E111" s="12"/>
      <c r="F111" s="12"/>
      <c r="G111" s="12"/>
      <c r="H111" s="12"/>
    </row>
    <row r="112" s="4" customFormat="1" ht="83" customHeight="1" spans="1:8">
      <c r="A112" s="9"/>
      <c r="B112" s="10"/>
      <c r="C112" s="10"/>
      <c r="D112" s="11"/>
      <c r="E112" s="12"/>
      <c r="F112" s="12"/>
      <c r="G112" s="12"/>
      <c r="H112" s="12"/>
    </row>
    <row r="113" s="4" customFormat="1" ht="126" customHeight="1" spans="1:8">
      <c r="A113" s="9"/>
      <c r="B113" s="10"/>
      <c r="C113" s="10"/>
      <c r="D113" s="11"/>
      <c r="E113" s="12"/>
      <c r="F113" s="12"/>
      <c r="G113" s="12"/>
      <c r="H113" s="12"/>
    </row>
    <row r="114" s="4" customFormat="1" ht="96" customHeight="1" spans="1:8">
      <c r="A114" s="9"/>
      <c r="B114" s="10"/>
      <c r="C114" s="10"/>
      <c r="D114" s="11"/>
      <c r="E114" s="12"/>
      <c r="F114" s="12"/>
      <c r="G114" s="12"/>
      <c r="H114" s="12"/>
    </row>
    <row r="115" s="4" customFormat="1" ht="91" customHeight="1" spans="1:8">
      <c r="A115" s="9"/>
      <c r="B115" s="10"/>
      <c r="C115" s="10"/>
      <c r="D115" s="11"/>
      <c r="E115" s="12"/>
      <c r="F115" s="12"/>
      <c r="G115" s="12"/>
      <c r="H115" s="12"/>
    </row>
    <row r="116" s="4" customFormat="1" ht="131" customHeight="1" spans="1:8">
      <c r="A116" s="9"/>
      <c r="B116" s="10"/>
      <c r="C116" s="10"/>
      <c r="D116" s="11"/>
      <c r="E116" s="12"/>
      <c r="F116" s="12"/>
      <c r="G116" s="12"/>
      <c r="H116" s="12"/>
    </row>
    <row r="117" s="4" customFormat="1" ht="130" customHeight="1" spans="1:8">
      <c r="A117" s="9"/>
      <c r="B117" s="10"/>
      <c r="C117" s="10"/>
      <c r="D117" s="11"/>
      <c r="E117" s="12"/>
      <c r="F117" s="12"/>
      <c r="G117" s="12"/>
      <c r="H117" s="12"/>
    </row>
    <row r="118" s="4" customFormat="1" ht="155" customHeight="1" spans="1:8">
      <c r="A118" s="9"/>
      <c r="B118" s="10"/>
      <c r="C118" s="10"/>
      <c r="D118" s="11"/>
      <c r="E118" s="12"/>
      <c r="F118" s="12"/>
      <c r="G118" s="12"/>
      <c r="H118" s="12"/>
    </row>
    <row r="119" s="4" customFormat="1" ht="234" customHeight="1" spans="1:8">
      <c r="A119" s="9"/>
      <c r="B119" s="10"/>
      <c r="C119" s="10"/>
      <c r="D119" s="11"/>
      <c r="E119" s="12"/>
      <c r="F119" s="12"/>
      <c r="G119" s="12"/>
      <c r="H119" s="12"/>
    </row>
    <row r="120" s="4" customFormat="1" ht="254" customHeight="1" spans="1:8">
      <c r="A120" s="9"/>
      <c r="B120" s="10"/>
      <c r="C120" s="10"/>
      <c r="D120" s="11"/>
      <c r="E120" s="12"/>
      <c r="F120" s="12"/>
      <c r="G120" s="12"/>
      <c r="H120" s="12"/>
    </row>
    <row r="121" s="4" customFormat="1" ht="234" customHeight="1" spans="1:8">
      <c r="A121" s="9"/>
      <c r="B121" s="10"/>
      <c r="C121" s="10"/>
      <c r="D121" s="11"/>
      <c r="E121" s="12"/>
      <c r="F121" s="12"/>
      <c r="G121" s="12"/>
      <c r="H121" s="12"/>
    </row>
    <row r="122" s="4" customFormat="1" ht="172" customHeight="1" spans="1:8">
      <c r="A122" s="9"/>
      <c r="B122" s="10"/>
      <c r="C122" s="10"/>
      <c r="D122" s="11"/>
      <c r="E122" s="12"/>
      <c r="F122" s="12"/>
      <c r="G122" s="12"/>
      <c r="H122" s="12"/>
    </row>
    <row r="123" s="4" customFormat="1" ht="249" customHeight="1" spans="1:8">
      <c r="A123" s="9"/>
      <c r="B123" s="10"/>
      <c r="C123" s="10"/>
      <c r="D123" s="11"/>
      <c r="E123" s="12"/>
      <c r="F123" s="12"/>
      <c r="G123" s="12"/>
      <c r="H123" s="12"/>
    </row>
    <row r="124" s="4" customFormat="1" ht="247" customHeight="1" spans="1:8">
      <c r="A124" s="9"/>
      <c r="B124" s="10"/>
      <c r="C124" s="10"/>
      <c r="D124" s="11"/>
      <c r="E124" s="12"/>
      <c r="F124" s="12"/>
      <c r="G124" s="12"/>
      <c r="H124" s="12"/>
    </row>
    <row r="125" s="4" customFormat="1" ht="237" customHeight="1" spans="1:8">
      <c r="A125" s="9"/>
      <c r="B125" s="10"/>
      <c r="C125" s="10"/>
      <c r="D125" s="11"/>
      <c r="E125" s="12"/>
      <c r="F125" s="12"/>
      <c r="G125" s="12"/>
      <c r="H125" s="12"/>
    </row>
    <row r="126" s="4" customFormat="1" ht="223" customHeight="1" spans="1:8">
      <c r="A126" s="9"/>
      <c r="B126" s="10"/>
      <c r="C126" s="10"/>
      <c r="D126" s="11"/>
      <c r="E126" s="12"/>
      <c r="F126" s="12"/>
      <c r="G126" s="12"/>
      <c r="H126" s="12"/>
    </row>
    <row r="127" s="4" customFormat="1" ht="232" customHeight="1" spans="1:8">
      <c r="A127" s="9"/>
      <c r="B127" s="10"/>
      <c r="C127" s="10"/>
      <c r="D127" s="11"/>
      <c r="E127" s="12"/>
      <c r="F127" s="12"/>
      <c r="G127" s="12"/>
      <c r="H127" s="12"/>
    </row>
    <row r="128" s="4" customFormat="1" ht="192" customHeight="1" spans="1:8">
      <c r="A128" s="9"/>
      <c r="B128" s="10"/>
      <c r="C128" s="10"/>
      <c r="D128" s="11"/>
      <c r="E128" s="12"/>
      <c r="F128" s="12"/>
      <c r="G128" s="12"/>
      <c r="H128" s="12"/>
    </row>
    <row r="129" s="4" customFormat="1" ht="135" customHeight="1" spans="1:8">
      <c r="A129" s="9"/>
      <c r="B129" s="10"/>
      <c r="C129" s="10"/>
      <c r="D129" s="11"/>
      <c r="E129" s="12"/>
      <c r="F129" s="12"/>
      <c r="G129" s="12"/>
      <c r="H129" s="12"/>
    </row>
    <row r="130" s="4" customFormat="1" ht="136" customHeight="1" spans="1:8">
      <c r="A130" s="9"/>
      <c r="B130" s="10"/>
      <c r="C130" s="10"/>
      <c r="D130" s="11"/>
      <c r="E130" s="12"/>
      <c r="F130" s="12"/>
      <c r="G130" s="12"/>
      <c r="H130" s="12"/>
    </row>
    <row r="131" s="4" customFormat="1" ht="151" customHeight="1" spans="1:8">
      <c r="A131" s="9"/>
      <c r="B131" s="10"/>
      <c r="C131" s="10"/>
      <c r="D131" s="11"/>
      <c r="E131" s="12"/>
      <c r="F131" s="12"/>
      <c r="G131" s="12"/>
      <c r="H131" s="12"/>
    </row>
    <row r="132" s="4" customFormat="1" ht="120" customHeight="1" spans="1:8">
      <c r="A132" s="9"/>
      <c r="B132" s="10"/>
      <c r="C132" s="10"/>
      <c r="D132" s="11"/>
      <c r="E132" s="12"/>
      <c r="F132" s="12"/>
      <c r="G132" s="12"/>
      <c r="H132" s="12"/>
    </row>
    <row r="133" s="4" customFormat="1" ht="118" customHeight="1" spans="1:8">
      <c r="A133" s="9"/>
      <c r="B133" s="10"/>
      <c r="C133" s="10"/>
      <c r="D133" s="11"/>
      <c r="E133" s="12"/>
      <c r="F133" s="12"/>
      <c r="G133" s="12"/>
      <c r="H133" s="12"/>
    </row>
    <row r="134" s="4" customFormat="1" ht="81" customHeight="1" spans="1:8">
      <c r="A134" s="9"/>
      <c r="B134" s="10"/>
      <c r="C134" s="10"/>
      <c r="D134" s="11"/>
      <c r="E134" s="12"/>
      <c r="F134" s="12"/>
      <c r="G134" s="12"/>
      <c r="H134" s="12"/>
    </row>
    <row r="135" s="4" customFormat="1" ht="139" customHeight="1" spans="1:8">
      <c r="A135" s="9"/>
      <c r="B135" s="10"/>
      <c r="C135" s="10"/>
      <c r="D135" s="11"/>
      <c r="E135" s="12"/>
      <c r="F135" s="12"/>
      <c r="G135" s="12"/>
      <c r="H135" s="12"/>
    </row>
    <row r="136" s="4" customFormat="1" ht="95" customHeight="1" spans="1:8">
      <c r="A136" s="9"/>
      <c r="B136" s="10"/>
      <c r="C136" s="10"/>
      <c r="D136" s="11"/>
      <c r="E136" s="12"/>
      <c r="F136" s="12"/>
      <c r="G136" s="12"/>
      <c r="H136" s="12"/>
    </row>
    <row r="137" s="4" customFormat="1" ht="78" customHeight="1" spans="1:8">
      <c r="A137" s="9"/>
      <c r="B137" s="10"/>
      <c r="C137" s="10"/>
      <c r="D137" s="11"/>
      <c r="E137" s="12"/>
      <c r="F137" s="12"/>
      <c r="G137" s="12"/>
      <c r="H137" s="12"/>
    </row>
    <row r="138" s="4" customFormat="1" ht="121" customHeight="1" spans="1:8">
      <c r="A138" s="9"/>
      <c r="B138" s="10"/>
      <c r="C138" s="10"/>
      <c r="D138" s="11"/>
      <c r="E138" s="12"/>
      <c r="F138" s="12"/>
      <c r="G138" s="12"/>
      <c r="H138" s="12"/>
    </row>
    <row r="139" s="4" customFormat="1" ht="176" customHeight="1" spans="1:8">
      <c r="A139" s="9"/>
      <c r="B139" s="10"/>
      <c r="C139" s="10"/>
      <c r="D139" s="11"/>
      <c r="E139" s="12"/>
      <c r="F139" s="12"/>
      <c r="G139" s="12"/>
      <c r="H139" s="12"/>
    </row>
    <row r="140" s="4" customFormat="1" ht="123" customHeight="1" spans="1:8">
      <c r="A140" s="9"/>
      <c r="B140" s="10"/>
      <c r="C140" s="10"/>
      <c r="D140" s="11"/>
      <c r="E140" s="12"/>
      <c r="F140" s="12"/>
      <c r="G140" s="12"/>
      <c r="H140" s="12"/>
    </row>
    <row r="141" s="4" customFormat="1" ht="139" customHeight="1" spans="1:8">
      <c r="A141" s="9"/>
      <c r="B141" s="10"/>
      <c r="C141" s="10"/>
      <c r="D141" s="11"/>
      <c r="E141" s="12"/>
      <c r="F141" s="12"/>
      <c r="G141" s="12"/>
      <c r="H141" s="12"/>
    </row>
    <row r="142" s="4" customFormat="1" ht="140" customHeight="1" spans="1:8">
      <c r="A142" s="9"/>
      <c r="B142" s="10"/>
      <c r="C142" s="10"/>
      <c r="D142" s="11"/>
      <c r="E142" s="12"/>
      <c r="F142" s="12"/>
      <c r="G142" s="12"/>
      <c r="H142" s="12"/>
    </row>
    <row r="143" s="4" customFormat="1" ht="134" customHeight="1" spans="1:8">
      <c r="A143" s="9"/>
      <c r="B143" s="10"/>
      <c r="C143" s="10"/>
      <c r="D143" s="11"/>
      <c r="E143" s="12"/>
      <c r="F143" s="12"/>
      <c r="G143" s="12"/>
      <c r="H143" s="12"/>
    </row>
    <row r="144" s="4" customFormat="1" ht="235" customHeight="1" spans="1:8">
      <c r="A144" s="9"/>
      <c r="B144" s="10"/>
      <c r="C144" s="10"/>
      <c r="D144" s="11"/>
      <c r="E144" s="12"/>
      <c r="F144" s="12"/>
      <c r="G144" s="12"/>
      <c r="H144" s="12"/>
    </row>
    <row r="145" s="4" customFormat="1" ht="232" customHeight="1" spans="1:8">
      <c r="A145" s="9"/>
      <c r="B145" s="10"/>
      <c r="C145" s="10"/>
      <c r="D145" s="11"/>
      <c r="E145" s="12"/>
      <c r="F145" s="12"/>
      <c r="G145" s="12"/>
      <c r="H145" s="12"/>
    </row>
    <row r="146" s="4" customFormat="1" ht="197" customHeight="1" spans="1:8">
      <c r="A146" s="9"/>
      <c r="B146" s="10"/>
      <c r="C146" s="10"/>
      <c r="D146" s="11"/>
      <c r="E146" s="12"/>
      <c r="F146" s="12"/>
      <c r="G146" s="12"/>
      <c r="H146" s="12"/>
    </row>
    <row r="147" s="4" customFormat="1" ht="210" customHeight="1" spans="1:8">
      <c r="A147" s="9"/>
      <c r="B147" s="10"/>
      <c r="C147" s="10"/>
      <c r="D147" s="11"/>
      <c r="E147" s="12"/>
      <c r="F147" s="12"/>
      <c r="G147" s="12"/>
      <c r="H147" s="12"/>
    </row>
    <row r="148" s="4" customFormat="1" ht="351" customHeight="1" spans="1:8">
      <c r="A148" s="9"/>
      <c r="B148" s="10"/>
      <c r="C148" s="10"/>
      <c r="D148" s="11"/>
      <c r="E148" s="12"/>
      <c r="F148" s="12"/>
      <c r="G148" s="12"/>
      <c r="H148" s="12"/>
    </row>
    <row r="149" s="4" customFormat="1" ht="355" customHeight="1" spans="1:8">
      <c r="A149" s="9"/>
      <c r="B149" s="10"/>
      <c r="C149" s="10"/>
      <c r="D149" s="11"/>
      <c r="E149" s="12"/>
      <c r="F149" s="12"/>
      <c r="G149" s="12"/>
      <c r="H149" s="12"/>
    </row>
    <row r="150" s="4" customFormat="1" ht="355" customHeight="1" spans="1:8">
      <c r="A150" s="9"/>
      <c r="B150" s="10"/>
      <c r="C150" s="10"/>
      <c r="D150" s="11"/>
      <c r="E150" s="12"/>
      <c r="F150" s="12"/>
      <c r="G150" s="12"/>
      <c r="H150" s="12"/>
    </row>
    <row r="151" s="4" customFormat="1" ht="85" customHeight="1" spans="1:8">
      <c r="A151" s="9"/>
      <c r="B151" s="10"/>
      <c r="C151" s="10"/>
      <c r="D151" s="11"/>
      <c r="E151" s="12"/>
      <c r="F151" s="12"/>
      <c r="G151" s="12"/>
      <c r="H151" s="12"/>
    </row>
    <row r="152" s="4" customFormat="1" ht="161" customHeight="1" spans="1:8">
      <c r="A152" s="9"/>
      <c r="B152" s="10"/>
      <c r="C152" s="10"/>
      <c r="D152" s="11"/>
      <c r="E152" s="12"/>
      <c r="F152" s="12"/>
      <c r="G152" s="12"/>
      <c r="H152" s="12"/>
    </row>
    <row r="153" s="4" customFormat="1" ht="138" customHeight="1" spans="1:8">
      <c r="A153" s="9"/>
      <c r="B153" s="10"/>
      <c r="C153" s="10"/>
      <c r="D153" s="11"/>
      <c r="E153" s="12"/>
      <c r="F153" s="12"/>
      <c r="G153" s="12"/>
      <c r="H153" s="12"/>
    </row>
    <row r="154" s="4" customFormat="1" ht="128" customHeight="1" spans="1:8">
      <c r="A154" s="9"/>
      <c r="B154" s="10"/>
      <c r="C154" s="10"/>
      <c r="D154" s="11"/>
      <c r="E154" s="12"/>
      <c r="F154" s="12"/>
      <c r="G154" s="12"/>
      <c r="H154" s="12"/>
    </row>
    <row r="155" s="4" customFormat="1" ht="233" customHeight="1" spans="1:8">
      <c r="A155" s="9"/>
      <c r="B155" s="10"/>
      <c r="C155" s="10"/>
      <c r="D155" s="11"/>
      <c r="E155" s="12"/>
      <c r="F155" s="12"/>
      <c r="G155" s="12"/>
      <c r="H155" s="12"/>
    </row>
    <row r="156" s="4" customFormat="1" ht="142" customHeight="1" spans="1:8">
      <c r="A156" s="9"/>
      <c r="B156" s="10"/>
      <c r="C156" s="10"/>
      <c r="D156" s="11"/>
      <c r="E156" s="12"/>
      <c r="F156" s="12"/>
      <c r="G156" s="12"/>
      <c r="H156" s="12"/>
    </row>
    <row r="157" s="4" customFormat="1" ht="233" customHeight="1" spans="1:8">
      <c r="A157" s="9"/>
      <c r="B157" s="10"/>
      <c r="C157" s="10"/>
      <c r="D157" s="11"/>
      <c r="E157" s="12"/>
      <c r="F157" s="12"/>
      <c r="G157" s="12"/>
      <c r="H157" s="12"/>
    </row>
    <row r="158" s="4" customFormat="1" ht="234" customHeight="1" spans="1:8">
      <c r="A158" s="9"/>
      <c r="B158" s="10"/>
      <c r="C158" s="10"/>
      <c r="D158" s="11"/>
      <c r="E158" s="12"/>
      <c r="F158" s="12"/>
      <c r="G158" s="12"/>
      <c r="H158" s="12"/>
    </row>
    <row r="159" s="4" customFormat="1" ht="78" customHeight="1" spans="1:8">
      <c r="A159" s="9"/>
      <c r="B159" s="10"/>
      <c r="C159" s="10"/>
      <c r="D159" s="11"/>
      <c r="E159" s="12"/>
      <c r="F159" s="12"/>
      <c r="G159" s="12"/>
      <c r="H159" s="12"/>
    </row>
    <row r="160" s="4" customFormat="1" ht="128" customHeight="1" spans="1:8">
      <c r="A160" s="9"/>
      <c r="B160" s="10"/>
      <c r="C160" s="10"/>
      <c r="D160" s="11"/>
      <c r="E160" s="12"/>
      <c r="F160" s="12"/>
      <c r="G160" s="12"/>
      <c r="H160" s="12"/>
    </row>
    <row r="161" s="4" customFormat="1" ht="173" customHeight="1" spans="1:8">
      <c r="A161" s="9"/>
      <c r="B161" s="10"/>
      <c r="C161" s="10"/>
      <c r="D161" s="11"/>
      <c r="E161" s="12"/>
      <c r="F161" s="12"/>
      <c r="G161" s="12"/>
      <c r="H161" s="12"/>
    </row>
    <row r="162" s="6" customFormat="1" ht="67" customHeight="1" spans="1:8">
      <c r="A162" s="9"/>
      <c r="B162" s="10"/>
      <c r="C162" s="10"/>
      <c r="D162" s="11"/>
      <c r="E162" s="12"/>
      <c r="F162" s="12"/>
      <c r="G162" s="12"/>
      <c r="H162" s="12"/>
    </row>
    <row r="163" s="7" customFormat="1" ht="33" customHeight="1" spans="1:8">
      <c r="A163" s="9"/>
      <c r="B163" s="10"/>
      <c r="C163" s="10"/>
      <c r="D163" s="11"/>
      <c r="E163" s="12"/>
      <c r="F163" s="12"/>
      <c r="G163" s="12"/>
      <c r="H163" s="12"/>
    </row>
    <row r="164" s="6" customFormat="1" ht="33" customHeight="1" spans="1:8">
      <c r="A164" s="9"/>
      <c r="B164" s="10"/>
      <c r="C164" s="10"/>
      <c r="D164" s="11"/>
      <c r="E164" s="12"/>
      <c r="F164" s="12"/>
      <c r="G164" s="12"/>
      <c r="H164" s="12"/>
    </row>
    <row r="165" s="6" customFormat="1" ht="24" customHeight="1" spans="1:8">
      <c r="A165" s="9"/>
      <c r="B165" s="10"/>
      <c r="C165" s="10"/>
      <c r="D165" s="11"/>
      <c r="E165" s="12"/>
      <c r="F165" s="12"/>
      <c r="G165" s="12"/>
      <c r="H165" s="12"/>
    </row>
    <row r="166" s="6" customFormat="1" ht="126" customHeight="1" spans="1:8">
      <c r="A166" s="9"/>
      <c r="B166" s="10"/>
      <c r="C166" s="10"/>
      <c r="D166" s="11"/>
      <c r="E166" s="12"/>
      <c r="F166" s="12"/>
      <c r="G166" s="12"/>
      <c r="H166" s="12"/>
    </row>
    <row r="167" s="8" customFormat="1" ht="15" customHeight="1" spans="1:8">
      <c r="A167" s="9"/>
      <c r="B167" s="10"/>
      <c r="C167" s="10"/>
      <c r="D167" s="11"/>
      <c r="E167" s="12"/>
      <c r="F167" s="12"/>
      <c r="G167" s="12"/>
      <c r="H167" s="12"/>
    </row>
  </sheetData>
  <mergeCells count="2">
    <mergeCell ref="A1:H1"/>
    <mergeCell ref="A71:H7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限价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大圆圆</cp:lastModifiedBy>
  <dcterms:created xsi:type="dcterms:W3CDTF">2006-09-16T00:00:00Z</dcterms:created>
  <cp:lastPrinted>2021-12-02T02:34:00Z</cp:lastPrinted>
  <dcterms:modified xsi:type="dcterms:W3CDTF">2024-02-28T01:35:54Z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7EF61DAF998E43DF93EEA180F69A8EF9</vt:lpwstr>
  </property>
  <property fmtid="{D5CDD505-2E9C-101B-9397-08002B2CF9AE}" pid="3" name="KSOProductBuildVer">
    <vt:lpwstr>2052-12.1.0.16388</vt:lpwstr>
  </property>
</Properties>
</file>